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ahmed.aimon\Downloads\"/>
    </mc:Choice>
  </mc:AlternateContent>
  <xr:revisionPtr revIDLastSave="0" documentId="13_ncr:1_{742C8F45-E683-4764-88F8-308BE04F2E2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MAIN" sheetId="1" r:id="rId1"/>
    <sheet name="Total Days" sheetId="2" r:id="rId2"/>
    <sheet name="Only AB" sheetId="3" r:id="rId3"/>
    <sheet name="AB + S" sheetId="4" r:id="rId4"/>
    <sheet name="Lowest 3 Attendance" sheetId="5" r:id="rId5"/>
    <sheet name="Sun Siyam %" sheetId="6" r:id="rId6"/>
  </sheets>
  <calcPr calcId="191029"/>
  <extLst>
    <ext uri="GoogleSheetsCustomDataVersion1">
      <go:sheetsCustomData xmlns:go="http://customooxmlschemas.google.com/" r:id="rId10" roundtripDataSignature="AMtx7mgCGeIFPE4QBCFRX/QYaNa6+TZNfw=="/>
    </ext>
  </extLst>
</workbook>
</file>

<file path=xl/calcChain.xml><?xml version="1.0" encoding="utf-8"?>
<calcChain xmlns="http://schemas.openxmlformats.org/spreadsheetml/2006/main">
  <c r="O4" i="6" l="1"/>
  <c r="L4" i="6"/>
  <c r="K4" i="6"/>
  <c r="J4" i="6"/>
  <c r="I4" i="6"/>
  <c r="H4" i="6"/>
  <c r="F4" i="6"/>
  <c r="E4" i="6"/>
  <c r="D4" i="6"/>
  <c r="C4" i="6"/>
  <c r="O3" i="6"/>
  <c r="L3" i="6"/>
  <c r="K3" i="6"/>
  <c r="J3" i="6"/>
  <c r="I3" i="6"/>
  <c r="H3" i="6"/>
  <c r="F3" i="6"/>
  <c r="E3" i="6"/>
  <c r="D3" i="6"/>
  <c r="C3" i="6"/>
  <c r="P2" i="6"/>
  <c r="P3" i="5"/>
  <c r="P2" i="5"/>
  <c r="M74" i="4"/>
  <c r="M72" i="4"/>
  <c r="M68" i="4"/>
  <c r="M64" i="4"/>
  <c r="M63" i="4"/>
  <c r="M61" i="4"/>
  <c r="M59" i="4"/>
  <c r="M54" i="4"/>
  <c r="M53" i="4"/>
  <c r="M52" i="4"/>
  <c r="M50" i="4"/>
  <c r="M48" i="4"/>
  <c r="M45" i="4"/>
  <c r="M44" i="4"/>
  <c r="M41" i="4"/>
  <c r="M40" i="4"/>
  <c r="O39" i="4"/>
  <c r="M39" i="4"/>
  <c r="O38" i="4"/>
  <c r="M38" i="4"/>
  <c r="M37" i="4"/>
  <c r="M36" i="4"/>
  <c r="M35" i="4"/>
  <c r="M34" i="4"/>
  <c r="M33" i="4"/>
  <c r="M32" i="4"/>
  <c r="M31" i="4"/>
  <c r="M30" i="4"/>
  <c r="M29" i="4"/>
  <c r="M28" i="4"/>
  <c r="M27" i="4"/>
  <c r="O26" i="4"/>
  <c r="M26" i="4"/>
  <c r="M25" i="4"/>
  <c r="M23" i="4"/>
  <c r="M22" i="4"/>
  <c r="M21" i="4"/>
  <c r="O20" i="4"/>
  <c r="M20" i="4"/>
  <c r="M18" i="4"/>
  <c r="M17" i="4"/>
  <c r="O16" i="4"/>
  <c r="M16" i="4"/>
  <c r="O15" i="4"/>
  <c r="M15" i="4"/>
  <c r="O14" i="4"/>
  <c r="M14" i="4"/>
  <c r="M13" i="4"/>
  <c r="O12" i="4"/>
  <c r="M12" i="4"/>
  <c r="M11" i="4"/>
  <c r="M10" i="4"/>
  <c r="M9" i="4"/>
  <c r="M8" i="4"/>
  <c r="O7" i="4"/>
  <c r="M7" i="4"/>
  <c r="M6" i="4"/>
  <c r="O5" i="4"/>
  <c r="M5" i="4"/>
  <c r="M3" i="4"/>
  <c r="M2" i="4"/>
  <c r="M80" i="3"/>
  <c r="M78" i="3"/>
  <c r="M74" i="3"/>
  <c r="M73" i="3"/>
  <c r="M69" i="3"/>
  <c r="M63" i="3"/>
  <c r="M62" i="3"/>
  <c r="M60" i="3"/>
  <c r="M57" i="3"/>
  <c r="M56" i="3"/>
  <c r="M55" i="3"/>
  <c r="M49" i="3"/>
  <c r="M48" i="3"/>
  <c r="M47" i="3"/>
  <c r="M45" i="3"/>
  <c r="M44" i="3"/>
  <c r="M43" i="3"/>
  <c r="M42" i="3"/>
  <c r="M40" i="3"/>
  <c r="M37" i="3"/>
  <c r="M35" i="3"/>
  <c r="M34" i="3"/>
  <c r="M33" i="3"/>
  <c r="M32" i="3"/>
  <c r="M31" i="3"/>
  <c r="M30" i="3"/>
  <c r="M29" i="3"/>
  <c r="O28" i="3"/>
  <c r="M28" i="3"/>
  <c r="O27" i="3"/>
  <c r="M27" i="3"/>
  <c r="O26" i="3"/>
  <c r="M26" i="3"/>
  <c r="M25" i="3"/>
  <c r="M24" i="3"/>
  <c r="M22" i="3"/>
  <c r="M21" i="3"/>
  <c r="M20" i="3"/>
  <c r="M19" i="3"/>
  <c r="O18" i="3"/>
  <c r="M18" i="3"/>
  <c r="O17" i="3"/>
  <c r="M17" i="3"/>
  <c r="M16" i="3"/>
  <c r="O15" i="3"/>
  <c r="M15" i="3"/>
  <c r="M14" i="3"/>
  <c r="M13" i="3"/>
  <c r="O12" i="3"/>
  <c r="M12" i="3"/>
  <c r="O11" i="3"/>
  <c r="M11" i="3"/>
  <c r="M10" i="3"/>
  <c r="O9" i="3"/>
  <c r="M9" i="3"/>
  <c r="M8" i="3"/>
  <c r="O7" i="3"/>
  <c r="M7" i="3"/>
  <c r="M5" i="3"/>
  <c r="M4" i="3"/>
  <c r="M2" i="3"/>
  <c r="M80" i="2"/>
  <c r="M78" i="2"/>
  <c r="M73" i="2"/>
  <c r="M72" i="2"/>
  <c r="M71" i="2"/>
  <c r="M67" i="2"/>
  <c r="M60" i="2"/>
  <c r="M59" i="2"/>
  <c r="M58" i="2"/>
  <c r="M54" i="2"/>
  <c r="M53" i="2"/>
  <c r="M52" i="2"/>
  <c r="O50" i="2"/>
  <c r="M50" i="2"/>
  <c r="M48" i="2"/>
  <c r="M47" i="2"/>
  <c r="M46" i="2"/>
  <c r="M45" i="2"/>
  <c r="M40" i="2"/>
  <c r="M38" i="2"/>
  <c r="M37" i="2"/>
  <c r="M36" i="2"/>
  <c r="M35" i="2"/>
  <c r="M34" i="2"/>
  <c r="M33" i="2"/>
  <c r="M32" i="2"/>
  <c r="O31" i="2"/>
  <c r="M31" i="2"/>
  <c r="M30" i="2"/>
  <c r="M27" i="2"/>
  <c r="O26" i="2"/>
  <c r="M26" i="2"/>
  <c r="M25" i="2"/>
  <c r="M24" i="2"/>
  <c r="M23" i="2"/>
  <c r="M22" i="2"/>
  <c r="M21" i="2"/>
  <c r="O19" i="2"/>
  <c r="M19" i="2"/>
  <c r="O18" i="2"/>
  <c r="M18" i="2"/>
  <c r="O17" i="2"/>
  <c r="M17" i="2"/>
  <c r="M16" i="2"/>
  <c r="M15" i="2"/>
  <c r="O14" i="2"/>
  <c r="M14" i="2"/>
  <c r="M13" i="2"/>
  <c r="O12" i="2"/>
  <c r="M12" i="2"/>
  <c r="M11" i="2"/>
  <c r="M10" i="2"/>
  <c r="M9" i="2"/>
  <c r="M8" i="2"/>
  <c r="O7" i="2"/>
  <c r="M7" i="2"/>
  <c r="M6" i="2"/>
  <c r="O5" i="2"/>
  <c r="M5" i="2"/>
  <c r="M3" i="2"/>
  <c r="M2" i="2"/>
</calcChain>
</file>

<file path=xl/sharedStrings.xml><?xml version="1.0" encoding="utf-8"?>
<sst xmlns="http://schemas.openxmlformats.org/spreadsheetml/2006/main" count="3282" uniqueCount="448">
  <si>
    <t>#</t>
  </si>
  <si>
    <t>Dhaairaa</t>
  </si>
  <si>
    <t>Member</t>
  </si>
  <si>
    <t>2019 May-Sep (47)</t>
  </si>
  <si>
    <t>2019 Oct (12)</t>
  </si>
  <si>
    <t xml:space="preserve"> 2019 Nov (13)</t>
  </si>
  <si>
    <t>2019 Dec (5)</t>
  </si>
  <si>
    <t>2020 Feb (12)</t>
  </si>
  <si>
    <t>2020 March (11)</t>
  </si>
  <si>
    <t>2020 April (8)</t>
  </si>
  <si>
    <t>2020 May (11)</t>
  </si>
  <si>
    <t>TOTAL</t>
  </si>
  <si>
    <t>TOTAL DAYS NOT IN MAJLIS</t>
  </si>
  <si>
    <t>ONLY AB</t>
  </si>
  <si>
    <t>AB + S</t>
  </si>
  <si>
    <t>Hulhumale</t>
  </si>
  <si>
    <t>Ali Niyaz</t>
  </si>
  <si>
    <t>2 MT</t>
  </si>
  <si>
    <t>-</t>
  </si>
  <si>
    <t>2MT</t>
  </si>
  <si>
    <t>Henveiru Uthuru</t>
  </si>
  <si>
    <t>Ibrahim Muizzu</t>
  </si>
  <si>
    <t>Medhu Henveiru</t>
  </si>
  <si>
    <t>Ali Azim</t>
  </si>
  <si>
    <t>4 MT</t>
  </si>
  <si>
    <t>3 MT</t>
  </si>
  <si>
    <t>7MT</t>
  </si>
  <si>
    <t>Henveiru Dhekunu</t>
  </si>
  <si>
    <t>Hussain Shaheem</t>
  </si>
  <si>
    <t>2 OT</t>
  </si>
  <si>
    <t>2OT</t>
  </si>
  <si>
    <t>Henveiru Hulhangu</t>
  </si>
  <si>
    <t>Hassan Latheef</t>
  </si>
  <si>
    <t>2 OT, 1 MT</t>
  </si>
  <si>
    <t>2 OT 1MT</t>
  </si>
  <si>
    <t>Galolhu Uthuru</t>
  </si>
  <si>
    <t>Eva Abdulla</t>
  </si>
  <si>
    <t>1 OT</t>
  </si>
  <si>
    <t>2 Q</t>
  </si>
  <si>
    <t>1OT 2Q</t>
  </si>
  <si>
    <t>Galolhu Dhekunu</t>
  </si>
  <si>
    <t>Meekail Ahmed Naseem</t>
  </si>
  <si>
    <t>2 S</t>
  </si>
  <si>
    <t>5 S</t>
  </si>
  <si>
    <t>1 S</t>
  </si>
  <si>
    <t>3 Q</t>
  </si>
  <si>
    <t>8S 3Q</t>
  </si>
  <si>
    <t>Mahchangolhi Uthuru</t>
  </si>
  <si>
    <t>Mohamed Rasheed</t>
  </si>
  <si>
    <t>1 AB</t>
  </si>
  <si>
    <t>1 MT</t>
  </si>
  <si>
    <t>2 AB</t>
  </si>
  <si>
    <t>6AB 2S 1MT</t>
  </si>
  <si>
    <t>Mahchangolhi Medhu</t>
  </si>
  <si>
    <t>Mohamed Nasheed</t>
  </si>
  <si>
    <t>4 OT</t>
  </si>
  <si>
    <t>6S 4OT</t>
  </si>
  <si>
    <t>Mahchangolhi Dhekunu</t>
  </si>
  <si>
    <t>Ahmed Haitham</t>
  </si>
  <si>
    <t>1S</t>
  </si>
  <si>
    <t>2S</t>
  </si>
  <si>
    <t>Maafannu Uthuru</t>
  </si>
  <si>
    <t>Imthiyaz Fahmy</t>
  </si>
  <si>
    <t>10 OT</t>
  </si>
  <si>
    <t>1S 10OT 2MT 6Q</t>
  </si>
  <si>
    <t>Maafannu Medhu</t>
  </si>
  <si>
    <t>Ibrahim Rasheed</t>
  </si>
  <si>
    <t>1AB</t>
  </si>
  <si>
    <t>Maafannu Dhekunu</t>
  </si>
  <si>
    <t>Adam Ali</t>
  </si>
  <si>
    <t>1AB 7S</t>
  </si>
  <si>
    <t>Maafannu Hulhangu</t>
  </si>
  <si>
    <t>Mohamed Falah</t>
  </si>
  <si>
    <t>7 S</t>
  </si>
  <si>
    <t>1 S, 2 MT</t>
  </si>
  <si>
    <t>1 Q</t>
  </si>
  <si>
    <t>13S 2MT 3Q</t>
  </si>
  <si>
    <t>Villimale</t>
  </si>
  <si>
    <t>Ahmed Usham</t>
  </si>
  <si>
    <t>1 AB, 3 H, 2 S</t>
  </si>
  <si>
    <t>1 AB, 1 S</t>
  </si>
  <si>
    <t>2AB 4S 3H</t>
  </si>
  <si>
    <t>Hoarafushi</t>
  </si>
  <si>
    <t>Ahmed Saleem</t>
  </si>
  <si>
    <t>5 MT</t>
  </si>
  <si>
    <t>Ihavandhoo</t>
  </si>
  <si>
    <t>Mohamed Shifau</t>
  </si>
  <si>
    <t>3 S</t>
  </si>
  <si>
    <t>7S 5Q</t>
  </si>
  <si>
    <t>Baarashu</t>
  </si>
  <si>
    <t>Ahmed Abdullah</t>
  </si>
  <si>
    <t>Dhihdhoo</t>
  </si>
  <si>
    <t>Abdullah Waheed</t>
  </si>
  <si>
    <t>2 AB, 2 S</t>
  </si>
  <si>
    <t>2AB 3S</t>
  </si>
  <si>
    <t>Kelaa</t>
  </si>
  <si>
    <t>Ibrahim Shareef</t>
  </si>
  <si>
    <t>4S</t>
  </si>
  <si>
    <t>Hanimaadhoo</t>
  </si>
  <si>
    <t>Abdul Ghafoor Moosa</t>
  </si>
  <si>
    <t>Nolhivaram</t>
  </si>
  <si>
    <t>Mohamed Nasheed Abdullah</t>
  </si>
  <si>
    <t>Vaikaradhoo</t>
  </si>
  <si>
    <t>Hussain Ziyaad</t>
  </si>
  <si>
    <t>Kulhudhuffushi Uthuru</t>
  </si>
  <si>
    <t>Yasir Abdul Latheef</t>
  </si>
  <si>
    <t>9 S</t>
  </si>
  <si>
    <t>10S</t>
  </si>
  <si>
    <t>Kulhudhuffushi Dhekunu</t>
  </si>
  <si>
    <t>Jamsheed Mohamed</t>
  </si>
  <si>
    <t>Makunudhoo</t>
  </si>
  <si>
    <t>Mohamed Raai</t>
  </si>
  <si>
    <t>1AB 1S</t>
  </si>
  <si>
    <t>Kanditheem</t>
  </si>
  <si>
    <t>Abdullah Shaheem Abdul Hakeem</t>
  </si>
  <si>
    <t>6 S</t>
  </si>
  <si>
    <t>3AB 9S 5Q</t>
  </si>
  <si>
    <t>Milandhoo</t>
  </si>
  <si>
    <t>Ali Riza</t>
  </si>
  <si>
    <t>Komandoo</t>
  </si>
  <si>
    <t>Hussain Waheed</t>
  </si>
  <si>
    <t>2 AB, 5 S</t>
  </si>
  <si>
    <t>3 AB, 1 S</t>
  </si>
  <si>
    <t>7AB 22S 38Q</t>
  </si>
  <si>
    <t>Funadhoo</t>
  </si>
  <si>
    <t>Mohamed Shaahid</t>
  </si>
  <si>
    <t>11 S</t>
  </si>
  <si>
    <t>2 AB 15S</t>
  </si>
  <si>
    <t>Kendikulhudhoo</t>
  </si>
  <si>
    <t>Ahmed Easa</t>
  </si>
  <si>
    <t>1AB 9S 2MT 3Q</t>
  </si>
  <si>
    <t>Manadhoo</t>
  </si>
  <si>
    <t>Ahmed Haaroon</t>
  </si>
  <si>
    <t>3AB 9S 3Q</t>
  </si>
  <si>
    <t>Velidhoo</t>
  </si>
  <si>
    <t>Abdullah Shafeeq</t>
  </si>
  <si>
    <t>Holhudhoo</t>
  </si>
  <si>
    <t>Yoonus Ali</t>
  </si>
  <si>
    <t>1S 4Q</t>
  </si>
  <si>
    <t>Alifushi</t>
  </si>
  <si>
    <t>Mohamed Rasheed Hussain</t>
  </si>
  <si>
    <t>Ungoofaaru</t>
  </si>
  <si>
    <t>Mohamed Waheed</t>
  </si>
  <si>
    <t>Dhuvaafaru</t>
  </si>
  <si>
    <t>Ismail Ahmed</t>
  </si>
  <si>
    <t>5S 1AB</t>
  </si>
  <si>
    <t>Inguraidhoo</t>
  </si>
  <si>
    <t>Hassan Ahmed</t>
  </si>
  <si>
    <t>9S</t>
  </si>
  <si>
    <t>Maduvvari</t>
  </si>
  <si>
    <t>Adam Shareef</t>
  </si>
  <si>
    <t>1 S, 3 MT</t>
  </si>
  <si>
    <t>16S 3MT</t>
  </si>
  <si>
    <t>Thulhaadhoo</t>
  </si>
  <si>
    <t>Hisaan Hussain</t>
  </si>
  <si>
    <t>1 S, 6 OT</t>
  </si>
  <si>
    <t>3 OT</t>
  </si>
  <si>
    <t>5 AB</t>
  </si>
  <si>
    <t>4 AB</t>
  </si>
  <si>
    <t>9AB 4S 19OT 3MT</t>
  </si>
  <si>
    <t>Eydhafushi</t>
  </si>
  <si>
    <t>9 AB</t>
  </si>
  <si>
    <t>23AB 13S</t>
  </si>
  <si>
    <t>Kendhoo</t>
  </si>
  <si>
    <t>Ali Hussain</t>
  </si>
  <si>
    <t>1 AB, 3 S</t>
  </si>
  <si>
    <t>3 AB</t>
  </si>
  <si>
    <t>8AB 13S 2Q</t>
  </si>
  <si>
    <t>Hinnavaru</t>
  </si>
  <si>
    <t>Jeehan Mahmoodh</t>
  </si>
  <si>
    <t>1 AB, 2 S</t>
  </si>
  <si>
    <t>1AB 7S 2MT</t>
  </si>
  <si>
    <t>Naifaru</t>
  </si>
  <si>
    <t>Ahmed Shiyam</t>
  </si>
  <si>
    <t>16S 4OT</t>
  </si>
  <si>
    <t>Kurendhoo</t>
  </si>
  <si>
    <t>Abdul Ghanee Abdul Hakeem</t>
  </si>
  <si>
    <t>Kaashidhoo</t>
  </si>
  <si>
    <t>Abdullah Jabir</t>
  </si>
  <si>
    <t>1 AB, 6 S</t>
  </si>
  <si>
    <t>8 AB</t>
  </si>
  <si>
    <t>1 AB, 10 S</t>
  </si>
  <si>
    <t>24AB 24S</t>
  </si>
  <si>
    <t>Thulusdhoo</t>
  </si>
  <si>
    <t>Ibrahim Naseem</t>
  </si>
  <si>
    <t>4 S</t>
  </si>
  <si>
    <t>6S</t>
  </si>
  <si>
    <t>Guraidhoo</t>
  </si>
  <si>
    <t>Ibrahim Riza</t>
  </si>
  <si>
    <t>1AB 34S</t>
  </si>
  <si>
    <t>Mathiveri</t>
  </si>
  <si>
    <t>Hassan Zareer</t>
  </si>
  <si>
    <t>5S</t>
  </si>
  <si>
    <t>Thoddoo</t>
  </si>
  <si>
    <t>Hassan Shiyaan</t>
  </si>
  <si>
    <t>1AB 2S</t>
  </si>
  <si>
    <t>Maamigili</t>
  </si>
  <si>
    <t>Gasim Ibrahim</t>
  </si>
  <si>
    <t>5 AB, 4 S</t>
  </si>
  <si>
    <t xml:space="preserve"> 8 S</t>
  </si>
  <si>
    <t>5 AB 68S</t>
  </si>
  <si>
    <t>Mahibadhoo</t>
  </si>
  <si>
    <t>Ahmed Thariq</t>
  </si>
  <si>
    <t>1 AB, 4 S</t>
  </si>
  <si>
    <t>15AB 8S</t>
  </si>
  <si>
    <t>Dhangethi</t>
  </si>
  <si>
    <t>Mohamed Nazim</t>
  </si>
  <si>
    <t>1 AB, 7 S</t>
  </si>
  <si>
    <t>4AB 12S</t>
  </si>
  <si>
    <t>Felidhoo</t>
  </si>
  <si>
    <t>Ibrahim Fazul Rasheed</t>
  </si>
  <si>
    <t>3 S, 1 MT</t>
  </si>
  <si>
    <t>3AB 19S 1MT</t>
  </si>
  <si>
    <t>Keyodhoo</t>
  </si>
  <si>
    <t>Hussain Gasim</t>
  </si>
  <si>
    <t>2 AB, 4 S</t>
  </si>
  <si>
    <t>2AB 5S</t>
  </si>
  <si>
    <t>Dhiggaru</t>
  </si>
  <si>
    <t>Ikram Hassan</t>
  </si>
  <si>
    <t>1 S, 4 MT</t>
  </si>
  <si>
    <t>3S 4MT</t>
  </si>
  <si>
    <t>Mulaku</t>
  </si>
  <si>
    <t>Ibrahim Naseer</t>
  </si>
  <si>
    <t>7S</t>
  </si>
  <si>
    <t>Bilehdhoo</t>
  </si>
  <si>
    <t>Ahmed Haleem</t>
  </si>
  <si>
    <t>3AB 2S</t>
  </si>
  <si>
    <t>Nilandhoo</t>
  </si>
  <si>
    <t>Abdulmuhsin Hameed</t>
  </si>
  <si>
    <t>Meedhoo</t>
  </si>
  <si>
    <t>Ahmed Siyam Mohamed</t>
  </si>
  <si>
    <t>31 AB</t>
  </si>
  <si>
    <t>6 AB, 5 S</t>
  </si>
  <si>
    <t>10 AB</t>
  </si>
  <si>
    <t>8 S</t>
  </si>
  <si>
    <t>61AB 57S</t>
  </si>
  <si>
    <t>Kudahuvadhoo</t>
  </si>
  <si>
    <t>Ahmed Amir</t>
  </si>
  <si>
    <t>Vilufushi</t>
  </si>
  <si>
    <t>Hassan Afeef</t>
  </si>
  <si>
    <t>1 S, 2 Q</t>
  </si>
  <si>
    <t>4S 2Q</t>
  </si>
  <si>
    <t>Thimarafushi</t>
  </si>
  <si>
    <t>Abdullah Riyaz</t>
  </si>
  <si>
    <t>2 AB, 3 S</t>
  </si>
  <si>
    <t>3 S, 3 MT</t>
  </si>
  <si>
    <t>4AB 11S 3MT</t>
  </si>
  <si>
    <t>Kinbidhoo</t>
  </si>
  <si>
    <t>Mohamed Nashiz</t>
  </si>
  <si>
    <t>5 S, 1 MT</t>
  </si>
  <si>
    <t>6S 2OT 1MT</t>
  </si>
  <si>
    <t>Th. Guraidhoo</t>
  </si>
  <si>
    <t>Mohamed Ghassan Maumoon</t>
  </si>
  <si>
    <t>4AB 23S 4Q</t>
  </si>
  <si>
    <t>Isdhoo</t>
  </si>
  <si>
    <t>Ali Hameed</t>
  </si>
  <si>
    <t>2 AB, 5 S, 2 MT</t>
  </si>
  <si>
    <t>6AB 14S 2MT</t>
  </si>
  <si>
    <t>Gamu</t>
  </si>
  <si>
    <t>Mohamed Wisam</t>
  </si>
  <si>
    <t>2 AB, 1 S</t>
  </si>
  <si>
    <t>4AB 3S</t>
  </si>
  <si>
    <t>Fonadhoo</t>
  </si>
  <si>
    <t>Moosa Siraj</t>
  </si>
  <si>
    <t>1AB 4OT</t>
  </si>
  <si>
    <t>Maavashu</t>
  </si>
  <si>
    <t>Mohamed Saeed</t>
  </si>
  <si>
    <t>12AB 7S</t>
  </si>
  <si>
    <t>Villingili</t>
  </si>
  <si>
    <t>Saudh Hussain</t>
  </si>
  <si>
    <t>12 S</t>
  </si>
  <si>
    <t>2AB 16S</t>
  </si>
  <si>
    <t>Dhaandhoo</t>
  </si>
  <si>
    <t>Yaugoob Abdulla</t>
  </si>
  <si>
    <t>Gemanafushi</t>
  </si>
  <si>
    <t>Ahmed Saeed</t>
  </si>
  <si>
    <t>3AB 7S</t>
  </si>
  <si>
    <t>Thinadhoo Uthuru</t>
  </si>
  <si>
    <t>Abdul Mughnee</t>
  </si>
  <si>
    <t>1AB 16S 1OT</t>
  </si>
  <si>
    <t>Thinadhoo Dhekunu</t>
  </si>
  <si>
    <t>Abdullah Saneef</t>
  </si>
  <si>
    <t>6AB 4S</t>
  </si>
  <si>
    <t>Madaveli</t>
  </si>
  <si>
    <t>Hussain Firushaan</t>
  </si>
  <si>
    <t>2 AB, 4 S, 3 OM</t>
  </si>
  <si>
    <t>4AB 10S 3OM</t>
  </si>
  <si>
    <t>Faresmaathoda</t>
  </si>
  <si>
    <t>Hussain Mohamed Latheef</t>
  </si>
  <si>
    <t>3AB 34S</t>
  </si>
  <si>
    <t>Gahdhoo</t>
  </si>
  <si>
    <t>Ahmed Zahir</t>
  </si>
  <si>
    <t>2AB 13S</t>
  </si>
  <si>
    <t>Fuvahmulah Uthuru</t>
  </si>
  <si>
    <t>7AB 2S</t>
  </si>
  <si>
    <t>Fuvahmulah Medhu</t>
  </si>
  <si>
    <t>Hussain Mohamed Didi</t>
  </si>
  <si>
    <t>1AB 5S</t>
  </si>
  <si>
    <t>Fuvahmulah Dhekunu</t>
  </si>
  <si>
    <t>Mohamed Mumthaz</t>
  </si>
  <si>
    <t>13AB 3S</t>
  </si>
  <si>
    <t>Hulhudhoo</t>
  </si>
  <si>
    <t>Ilyas Labeeb</t>
  </si>
  <si>
    <t>Feydhoo</t>
  </si>
  <si>
    <t>Mohamed Nihadh</t>
  </si>
  <si>
    <t>1AB 2S 9Q</t>
  </si>
  <si>
    <t>Maradhoo</t>
  </si>
  <si>
    <t>4S 2MT</t>
  </si>
  <si>
    <t>Hithadhoo Uthuru</t>
  </si>
  <si>
    <t>Mohamed Aslam</t>
  </si>
  <si>
    <t>9AB 18S 3MT</t>
  </si>
  <si>
    <t>Hithadhoo Medhu</t>
  </si>
  <si>
    <t>Ahmed Rasheed</t>
  </si>
  <si>
    <t>2S 3Q</t>
  </si>
  <si>
    <t>Hithadhoo Dhekunu</t>
  </si>
  <si>
    <t>Ibrahim Nazil</t>
  </si>
  <si>
    <t>2AB 4S</t>
  </si>
  <si>
    <t>Addu Meedhoo</t>
  </si>
  <si>
    <t>Rozaina Adam</t>
  </si>
  <si>
    <t>4 S, 3 OT</t>
  </si>
  <si>
    <t>10S 5OT</t>
  </si>
  <si>
    <t>61AB 24S</t>
  </si>
  <si>
    <t>5 AB 35S</t>
  </si>
  <si>
    <t>16AB 24S</t>
  </si>
  <si>
    <t>7AB 22S 3Q</t>
  </si>
  <si>
    <t>4S 19OT 3MT</t>
  </si>
  <si>
    <t>5AB 16S 3MT</t>
  </si>
  <si>
    <t>11AB 10S</t>
  </si>
  <si>
    <t>1AB 19S</t>
  </si>
  <si>
    <t>2AB 18S</t>
  </si>
  <si>
    <t>8AB 10S</t>
  </si>
  <si>
    <t>6AB 9S 2MT</t>
  </si>
  <si>
    <t>1 AB 15S</t>
  </si>
  <si>
    <t>4AB 11S</t>
  </si>
  <si>
    <t>2 AB 9S 3Q</t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</si>
  <si>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</si>
  <si>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t>1S 10OT 2MT</t>
  </si>
  <si>
    <t>8S 5OT</t>
  </si>
  <si>
    <t>11S 1MT</t>
  </si>
  <si>
    <t>3AB 9S</t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</si>
  <si>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</si>
  <si>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t>9S 2MT</t>
  </si>
  <si>
    <t>5AB 6S</t>
  </si>
  <si>
    <t>1AB 10S</t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</si>
  <si>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</si>
  <si>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t>8AB 3S</t>
  </si>
  <si>
    <t>5AB 4S</t>
  </si>
  <si>
    <t>5AB 2S 1MT</t>
  </si>
  <si>
    <t>7S 1Q</t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</si>
  <si>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</si>
  <si>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t>4S 4OT</t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</si>
  <si>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</si>
  <si>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t>3AB 5S</t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</si>
  <si>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</si>
  <si>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t>3S 4OT</t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</si>
  <si>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</si>
  <si>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</si>
  <si>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t>5S 2MT</t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</si>
  <si>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</si>
  <si>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t>4S 3MT</t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</si>
  <si>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</si>
  <si>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</si>
  <si>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t>1AB 4S</t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</si>
  <si>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</si>
  <si>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</si>
  <si>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t>3S 1OT</t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</si>
  <si>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</si>
  <si>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</si>
  <si>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</si>
  <si>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</si>
  <si>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</si>
  <si>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</si>
  <si>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t>`</t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</si>
  <si>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</si>
  <si>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</si>
  <si>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</si>
  <si>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</si>
  <si>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</si>
  <si>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</si>
  <si>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</si>
  <si>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</si>
  <si>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</si>
  <si>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</si>
  <si>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</si>
  <si>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</si>
  <si>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</si>
  <si>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</si>
  <si>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</si>
  <si>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</si>
  <si>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</si>
  <si>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</si>
  <si>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</si>
  <si>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</si>
  <si>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</si>
  <si>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</si>
  <si>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</si>
  <si>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</si>
  <si>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</si>
  <si>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</si>
  <si>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</si>
  <si>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</si>
  <si>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</si>
  <si>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</si>
  <si>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</si>
  <si>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</si>
  <si>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</si>
  <si>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</si>
  <si>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</si>
  <si>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</si>
  <si>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</si>
  <si>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</si>
  <si>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</si>
  <si>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</si>
  <si>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</si>
  <si>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</si>
  <si>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</si>
  <si>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</si>
  <si>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</si>
  <si>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</si>
  <si>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</si>
  <si>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</si>
  <si>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</si>
  <si>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</si>
  <si>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</si>
  <si>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</si>
  <si>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</si>
  <si>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</si>
  <si>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</si>
  <si>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r>
      <t>-</t>
    </r>
    <r>
      <rPr>
        <sz val="7"/>
        <color theme="1"/>
        <rFont val="Times New Roman"/>
      </rPr>
      <t xml:space="preserve">          </t>
    </r>
    <r>
      <rPr>
        <sz val="11"/>
        <color theme="1"/>
        <rFont val="Calibri"/>
      </rPr>
      <t> </t>
    </r>
  </si>
  <si>
    <t>2019 May (2)</t>
  </si>
  <si>
    <t>2019 June (11)</t>
  </si>
  <si>
    <t>2019 July (15)</t>
  </si>
  <si>
    <t>2019 Aug (16)</t>
  </si>
  <si>
    <t>2019 Sep (3)</t>
  </si>
  <si>
    <t>TOT</t>
  </si>
  <si>
    <t>SCORE</t>
  </si>
  <si>
    <t>9AB</t>
  </si>
  <si>
    <t>3AB</t>
  </si>
  <si>
    <t xml:space="preserve">1S </t>
  </si>
  <si>
    <t>5AB 1S</t>
  </si>
  <si>
    <t>TOT (119)</t>
  </si>
  <si>
    <t>% of majlis attended</t>
  </si>
  <si>
    <t>ONLY ABSENT</t>
  </si>
  <si>
    <t>Attendance %</t>
  </si>
  <si>
    <t>Sittings Attended (Out of 119)</t>
  </si>
  <si>
    <t>Days Absent (Without Salaam)</t>
  </si>
  <si>
    <t>Absent + Salaam Days</t>
  </si>
  <si>
    <t>Details of days missed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</si>
</sst>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7"/>
      <color theme="1"/>
      <name val="Times New Roman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EABAB"/>
        <bgColor rgb="FFAEABAB"/>
      </patternFill>
    </fill>
    <fill>
      <patternFill patternType="solid">
        <fgColor rgb="FF00FFFF"/>
        <bgColor rgb="FF00FFFF"/>
      </patternFill>
    </fill>
    <fill>
      <patternFill patternType="solid">
        <fgColor rgb="FFFF3399"/>
        <bgColor rgb="FFFF3399"/>
      </patternFill>
    </fill>
    <fill>
      <patternFill patternType="solid">
        <fgColor rgb="FFFF0000"/>
        <bgColor rgb="FFFF0000"/>
      </patternFill>
    </fill>
    <fill>
      <patternFill patternType="solid">
        <fgColor rgb="FFAEAAAA"/>
        <bgColor rgb="FFAEAAAA"/>
      </patternFill>
    </fill>
    <fill>
      <patternFill patternType="solid">
        <fgColor rgb="FFED7D31"/>
        <bgColor rgb="FFED7D31"/>
      </patternFill>
    </fill>
    <fill>
      <patternFill patternType="solid">
        <fgColor theme="5"/>
        <bgColor theme="5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1" fillId="9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3" fillId="8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6" xfId="0" applyFont="1" applyBorder="1"/>
    <xf numFmtId="0" fontId="1" fillId="0" borderId="8" xfId="0" applyFont="1" applyBorder="1"/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7" fillId="0" borderId="9" xfId="0" applyFont="1" applyBorder="1"/>
    <xf numFmtId="0" fontId="1" fillId="2" borderId="15" xfId="0" applyFont="1" applyFill="1" applyBorder="1" applyAlignment="1">
      <alignment vertical="center" wrapText="1"/>
    </xf>
    <xf numFmtId="0" fontId="1" fillId="6" borderId="15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3" fillId="7" borderId="15" xfId="0" applyFont="1" applyFill="1" applyBorder="1" applyAlignment="1">
      <alignment vertical="center" wrapText="1"/>
    </xf>
    <xf numFmtId="0" fontId="1" fillId="9" borderId="15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7" fillId="0" borderId="13" xfId="0" applyFont="1" applyBorder="1"/>
    <xf numFmtId="0" fontId="3" fillId="8" borderId="1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3" fillId="8" borderId="6" xfId="0" applyFont="1" applyFill="1" applyBorder="1" applyAlignment="1">
      <alignment vertical="center" wrapText="1"/>
    </xf>
    <xf numFmtId="0" fontId="7" fillId="0" borderId="16" xfId="0" applyFont="1" applyBorder="1"/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workbookViewId="0">
      <selection activeCell="K4" sqref="K4"/>
    </sheetView>
  </sheetViews>
  <sheetFormatPr defaultColWidth="12.625" defaultRowHeight="15" customHeight="1" x14ac:dyDescent="0.25"/>
  <cols>
    <col min="1" max="1" width="2.625" customWidth="1"/>
    <col min="2" max="2" width="19" customWidth="1"/>
    <col min="3" max="3" width="23.625" customWidth="1"/>
    <col min="4" max="4" width="10.875" style="36" customWidth="1"/>
    <col min="5" max="5" width="10.5" style="36" customWidth="1"/>
    <col min="6" max="6" width="8.25" style="36" customWidth="1"/>
    <col min="7" max="7" width="13.25" style="36" customWidth="1"/>
    <col min="8" max="8" width="11.625" style="36" bestFit="1" customWidth="1"/>
    <col min="9" max="14" width="7.625" customWidth="1"/>
  </cols>
  <sheetData>
    <row r="1" spans="1:8" ht="45.75" thickBot="1" x14ac:dyDescent="0.3">
      <c r="A1" s="51" t="s">
        <v>0</v>
      </c>
      <c r="B1" s="52" t="s">
        <v>1</v>
      </c>
      <c r="C1" s="52" t="s">
        <v>2</v>
      </c>
      <c r="D1" s="53" t="s">
        <v>444</v>
      </c>
      <c r="E1" s="53" t="s">
        <v>445</v>
      </c>
      <c r="F1" s="53" t="s">
        <v>446</v>
      </c>
      <c r="G1" s="53" t="s">
        <v>447</v>
      </c>
      <c r="H1" s="54" t="s">
        <v>443</v>
      </c>
    </row>
    <row r="2" spans="1:8" x14ac:dyDescent="0.25">
      <c r="A2" s="48">
        <v>1</v>
      </c>
      <c r="B2" s="49" t="s">
        <v>229</v>
      </c>
      <c r="C2" s="46" t="s">
        <v>230</v>
      </c>
      <c r="D2" s="50">
        <v>36</v>
      </c>
      <c r="E2" s="50">
        <v>61</v>
      </c>
      <c r="F2" s="50">
        <v>118</v>
      </c>
      <c r="G2" s="50" t="s">
        <v>235</v>
      </c>
      <c r="H2" s="50">
        <v>23</v>
      </c>
    </row>
    <row r="3" spans="1:8" x14ac:dyDescent="0.25">
      <c r="A3" s="7">
        <v>2</v>
      </c>
      <c r="B3" s="26" t="s">
        <v>196</v>
      </c>
      <c r="C3" s="47" t="s">
        <v>197</v>
      </c>
      <c r="D3" s="45">
        <v>81</v>
      </c>
      <c r="E3" s="45">
        <v>5</v>
      </c>
      <c r="F3" s="45">
        <v>73</v>
      </c>
      <c r="G3" s="45" t="s">
        <v>200</v>
      </c>
      <c r="H3" s="45">
        <v>53</v>
      </c>
    </row>
    <row r="4" spans="1:8" x14ac:dyDescent="0.25">
      <c r="A4" s="35">
        <v>3</v>
      </c>
      <c r="B4" s="9" t="s">
        <v>119</v>
      </c>
      <c r="C4" s="37" t="s">
        <v>120</v>
      </c>
      <c r="D4" s="45">
        <v>87</v>
      </c>
      <c r="E4" s="45">
        <v>7</v>
      </c>
      <c r="F4" s="45">
        <v>29</v>
      </c>
      <c r="G4" s="45" t="s">
        <v>123</v>
      </c>
      <c r="H4" s="45">
        <v>56</v>
      </c>
    </row>
    <row r="5" spans="1:8" x14ac:dyDescent="0.25">
      <c r="A5" s="7">
        <v>4</v>
      </c>
      <c r="B5" s="19" t="s">
        <v>177</v>
      </c>
      <c r="C5" s="42" t="s">
        <v>178</v>
      </c>
      <c r="D5" s="45">
        <v>106</v>
      </c>
      <c r="E5" s="45">
        <v>24</v>
      </c>
      <c r="F5" s="45">
        <v>48</v>
      </c>
      <c r="G5" s="45" t="s">
        <v>182</v>
      </c>
      <c r="H5" s="45">
        <v>69</v>
      </c>
    </row>
    <row r="6" spans="1:8" x14ac:dyDescent="0.25">
      <c r="A6" s="35">
        <v>5</v>
      </c>
      <c r="B6" s="18" t="s">
        <v>287</v>
      </c>
      <c r="C6" s="40" t="s">
        <v>288</v>
      </c>
      <c r="D6" s="45">
        <v>117</v>
      </c>
      <c r="E6" s="45">
        <v>3</v>
      </c>
      <c r="F6" s="45">
        <v>37</v>
      </c>
      <c r="G6" s="45" t="s">
        <v>289</v>
      </c>
      <c r="H6" s="45">
        <v>76</v>
      </c>
    </row>
    <row r="7" spans="1:8" x14ac:dyDescent="0.25">
      <c r="A7" s="7">
        <v>6</v>
      </c>
      <c r="B7" s="15" t="s">
        <v>160</v>
      </c>
      <c r="C7" s="39" t="s">
        <v>83</v>
      </c>
      <c r="D7" s="45">
        <v>118</v>
      </c>
      <c r="E7" s="45">
        <v>23</v>
      </c>
      <c r="F7" s="45">
        <v>36</v>
      </c>
      <c r="G7" s="45" t="s">
        <v>162</v>
      </c>
      <c r="H7" s="45">
        <v>77</v>
      </c>
    </row>
    <row r="8" spans="1:8" x14ac:dyDescent="0.25">
      <c r="A8" s="35">
        <v>7</v>
      </c>
      <c r="B8" s="18" t="s">
        <v>187</v>
      </c>
      <c r="C8" s="40" t="s">
        <v>188</v>
      </c>
      <c r="D8" s="45">
        <v>119</v>
      </c>
      <c r="E8" s="45">
        <v>1</v>
      </c>
      <c r="F8" s="45">
        <v>35</v>
      </c>
      <c r="G8" s="45" t="s">
        <v>189</v>
      </c>
      <c r="H8" s="45">
        <v>77</v>
      </c>
    </row>
    <row r="9" spans="1:8" x14ac:dyDescent="0.25">
      <c r="A9" s="7">
        <v>8</v>
      </c>
      <c r="B9" s="9" t="s">
        <v>153</v>
      </c>
      <c r="C9" s="37" t="s">
        <v>154</v>
      </c>
      <c r="D9" s="45">
        <v>119</v>
      </c>
      <c r="E9" s="45">
        <v>9</v>
      </c>
      <c r="F9" s="45">
        <v>13</v>
      </c>
      <c r="G9" s="45" t="s">
        <v>159</v>
      </c>
      <c r="H9" s="45">
        <v>77</v>
      </c>
    </row>
    <row r="10" spans="1:8" ht="30" x14ac:dyDescent="0.25">
      <c r="A10" s="35">
        <v>9</v>
      </c>
      <c r="B10" s="18" t="s">
        <v>251</v>
      </c>
      <c r="C10" s="40" t="s">
        <v>252</v>
      </c>
      <c r="D10" s="45">
        <v>123</v>
      </c>
      <c r="E10" s="45">
        <v>4</v>
      </c>
      <c r="F10" s="45">
        <v>27</v>
      </c>
      <c r="G10" s="45" t="s">
        <v>253</v>
      </c>
      <c r="H10" s="45">
        <v>80</v>
      </c>
    </row>
    <row r="11" spans="1:8" x14ac:dyDescent="0.25">
      <c r="A11" s="7">
        <v>10</v>
      </c>
      <c r="B11" s="9" t="s">
        <v>308</v>
      </c>
      <c r="C11" s="37" t="s">
        <v>309</v>
      </c>
      <c r="D11" s="45">
        <v>124</v>
      </c>
      <c r="E11" s="45">
        <v>9</v>
      </c>
      <c r="F11" s="45">
        <v>27</v>
      </c>
      <c r="G11" s="45" t="s">
        <v>310</v>
      </c>
      <c r="H11" s="45">
        <v>81</v>
      </c>
    </row>
    <row r="12" spans="1:8" x14ac:dyDescent="0.25">
      <c r="A12" s="35">
        <v>11</v>
      </c>
      <c r="B12" s="14" t="s">
        <v>209</v>
      </c>
      <c r="C12" s="41" t="s">
        <v>210</v>
      </c>
      <c r="D12" s="45">
        <v>131</v>
      </c>
      <c r="E12" s="45">
        <v>3</v>
      </c>
      <c r="F12" s="45">
        <v>22</v>
      </c>
      <c r="G12" s="45" t="s">
        <v>212</v>
      </c>
      <c r="H12" s="45">
        <v>85</v>
      </c>
    </row>
    <row r="13" spans="1:8" x14ac:dyDescent="0.25">
      <c r="A13" s="7">
        <v>12</v>
      </c>
      <c r="B13" s="17" t="s">
        <v>163</v>
      </c>
      <c r="C13" s="38" t="s">
        <v>164</v>
      </c>
      <c r="D13" s="45">
        <v>131</v>
      </c>
      <c r="E13" s="45">
        <v>8</v>
      </c>
      <c r="F13" s="45">
        <v>21</v>
      </c>
      <c r="G13" s="45" t="s">
        <v>167</v>
      </c>
      <c r="H13" s="45">
        <v>85</v>
      </c>
    </row>
    <row r="14" spans="1:8" x14ac:dyDescent="0.25">
      <c r="A14" s="35">
        <v>13</v>
      </c>
      <c r="B14" s="18" t="s">
        <v>201</v>
      </c>
      <c r="C14" s="40" t="s">
        <v>202</v>
      </c>
      <c r="D14" s="45">
        <v>131</v>
      </c>
      <c r="E14" s="45">
        <v>15</v>
      </c>
      <c r="F14" s="45">
        <v>23</v>
      </c>
      <c r="G14" s="45" t="s">
        <v>204</v>
      </c>
      <c r="H14" s="45">
        <v>85</v>
      </c>
    </row>
    <row r="15" spans="1:8" x14ac:dyDescent="0.25">
      <c r="A15" s="7">
        <v>14</v>
      </c>
      <c r="B15" s="17" t="s">
        <v>254</v>
      </c>
      <c r="C15" s="38" t="s">
        <v>255</v>
      </c>
      <c r="D15" s="45">
        <v>132</v>
      </c>
      <c r="E15" s="45">
        <v>6</v>
      </c>
      <c r="F15" s="45">
        <v>20</v>
      </c>
      <c r="G15" s="45" t="s">
        <v>257</v>
      </c>
      <c r="H15" s="45">
        <v>86</v>
      </c>
    </row>
    <row r="16" spans="1:8" x14ac:dyDescent="0.25">
      <c r="A16" s="35">
        <v>15</v>
      </c>
      <c r="B16" s="18" t="s">
        <v>172</v>
      </c>
      <c r="C16" s="40" t="s">
        <v>173</v>
      </c>
      <c r="D16" s="45">
        <v>134</v>
      </c>
      <c r="E16" s="45">
        <v>0</v>
      </c>
      <c r="F16" s="45">
        <v>16</v>
      </c>
      <c r="G16" s="45" t="s">
        <v>174</v>
      </c>
      <c r="H16" s="45">
        <v>87</v>
      </c>
    </row>
    <row r="17" spans="1:8" x14ac:dyDescent="0.25">
      <c r="A17" s="7">
        <v>16</v>
      </c>
      <c r="B17" s="9" t="s">
        <v>71</v>
      </c>
      <c r="C17" s="37" t="s">
        <v>72</v>
      </c>
      <c r="D17" s="45">
        <v>136</v>
      </c>
      <c r="E17" s="45">
        <v>0</v>
      </c>
      <c r="F17" s="45">
        <v>13</v>
      </c>
      <c r="G17" s="45" t="s">
        <v>76</v>
      </c>
      <c r="H17" s="45">
        <v>88</v>
      </c>
    </row>
    <row r="18" spans="1:8" x14ac:dyDescent="0.25">
      <c r="A18" s="35">
        <v>17</v>
      </c>
      <c r="B18" s="9" t="s">
        <v>61</v>
      </c>
      <c r="C18" s="37" t="s">
        <v>62</v>
      </c>
      <c r="D18" s="45">
        <v>135</v>
      </c>
      <c r="E18" s="45">
        <v>0</v>
      </c>
      <c r="F18" s="45">
        <v>1</v>
      </c>
      <c r="G18" s="45" t="s">
        <v>64</v>
      </c>
      <c r="H18" s="45">
        <v>88</v>
      </c>
    </row>
    <row r="19" spans="1:8" x14ac:dyDescent="0.25">
      <c r="A19" s="7">
        <v>18</v>
      </c>
      <c r="B19" s="14" t="s">
        <v>265</v>
      </c>
      <c r="C19" s="41" t="s">
        <v>266</v>
      </c>
      <c r="D19" s="45">
        <v>135</v>
      </c>
      <c r="E19" s="45">
        <v>12</v>
      </c>
      <c r="F19" s="45">
        <v>19</v>
      </c>
      <c r="G19" s="45" t="s">
        <v>267</v>
      </c>
      <c r="H19" s="45">
        <v>88</v>
      </c>
    </row>
    <row r="20" spans="1:8" x14ac:dyDescent="0.25">
      <c r="A20" s="35">
        <v>19</v>
      </c>
      <c r="B20" s="14" t="s">
        <v>149</v>
      </c>
      <c r="C20" s="41" t="s">
        <v>150</v>
      </c>
      <c r="D20" s="45">
        <v>135</v>
      </c>
      <c r="E20" s="45">
        <v>0</v>
      </c>
      <c r="F20" s="45">
        <v>16</v>
      </c>
      <c r="G20" s="45" t="s">
        <v>152</v>
      </c>
      <c r="H20" s="45">
        <v>88</v>
      </c>
    </row>
    <row r="21" spans="1:8" ht="15.75" customHeight="1" x14ac:dyDescent="0.25">
      <c r="A21" s="7">
        <v>20</v>
      </c>
      <c r="B21" s="17" t="s">
        <v>242</v>
      </c>
      <c r="C21" s="38" t="s">
        <v>243</v>
      </c>
      <c r="D21" s="45">
        <v>136</v>
      </c>
      <c r="E21" s="45">
        <v>4</v>
      </c>
      <c r="F21" s="45">
        <v>15</v>
      </c>
      <c r="G21" s="45" t="s">
        <v>246</v>
      </c>
      <c r="H21" s="45">
        <v>88</v>
      </c>
    </row>
    <row r="22" spans="1:8" ht="15.75" customHeight="1" x14ac:dyDescent="0.25">
      <c r="A22" s="35">
        <v>21</v>
      </c>
      <c r="B22" s="9" t="s">
        <v>277</v>
      </c>
      <c r="C22" s="37" t="s">
        <v>278</v>
      </c>
      <c r="D22" s="45">
        <v>136</v>
      </c>
      <c r="E22" s="45">
        <v>1</v>
      </c>
      <c r="F22" s="45">
        <v>17</v>
      </c>
      <c r="G22" s="45" t="s">
        <v>279</v>
      </c>
      <c r="H22" s="45">
        <v>88</v>
      </c>
    </row>
    <row r="23" spans="1:8" ht="15.75" customHeight="1" x14ac:dyDescent="0.25">
      <c r="A23" s="7">
        <v>22</v>
      </c>
      <c r="B23" s="19" t="s">
        <v>268</v>
      </c>
      <c r="C23" s="42" t="s">
        <v>269</v>
      </c>
      <c r="D23" s="45">
        <v>136</v>
      </c>
      <c r="E23" s="45">
        <v>2</v>
      </c>
      <c r="F23" s="45">
        <v>18</v>
      </c>
      <c r="G23" s="45" t="s">
        <v>271</v>
      </c>
      <c r="H23" s="45">
        <v>88</v>
      </c>
    </row>
    <row r="24" spans="1:8" ht="15.75" customHeight="1" x14ac:dyDescent="0.25">
      <c r="A24" s="35">
        <v>23</v>
      </c>
      <c r="B24" s="9" t="s">
        <v>124</v>
      </c>
      <c r="C24" s="37" t="s">
        <v>125</v>
      </c>
      <c r="D24" s="45">
        <v>137</v>
      </c>
      <c r="E24" s="45">
        <v>2</v>
      </c>
      <c r="F24" s="45">
        <v>17</v>
      </c>
      <c r="G24" s="45" t="s">
        <v>127</v>
      </c>
      <c r="H24" s="45">
        <v>89</v>
      </c>
    </row>
    <row r="25" spans="1:8" ht="15.75" customHeight="1" x14ac:dyDescent="0.25">
      <c r="A25" s="7">
        <v>24</v>
      </c>
      <c r="B25" s="9" t="s">
        <v>113</v>
      </c>
      <c r="C25" s="37" t="s">
        <v>114</v>
      </c>
      <c r="D25" s="45">
        <v>137</v>
      </c>
      <c r="E25" s="45">
        <v>3</v>
      </c>
      <c r="F25" s="45">
        <v>12</v>
      </c>
      <c r="G25" s="45" t="s">
        <v>116</v>
      </c>
      <c r="H25" s="45">
        <v>89</v>
      </c>
    </row>
    <row r="26" spans="1:8" ht="15.75" customHeight="1" x14ac:dyDescent="0.25">
      <c r="A26" s="35">
        <v>25</v>
      </c>
      <c r="B26" s="9" t="s">
        <v>283</v>
      </c>
      <c r="C26" s="37" t="s">
        <v>284</v>
      </c>
      <c r="D26" s="45">
        <v>137</v>
      </c>
      <c r="E26" s="45">
        <v>4</v>
      </c>
      <c r="F26" s="45">
        <v>14</v>
      </c>
      <c r="G26" s="45" t="s">
        <v>286</v>
      </c>
      <c r="H26" s="45">
        <v>89</v>
      </c>
    </row>
    <row r="27" spans="1:8" ht="15.75" customHeight="1" x14ac:dyDescent="0.25">
      <c r="A27" s="7">
        <v>26</v>
      </c>
      <c r="B27" s="9" t="s">
        <v>317</v>
      </c>
      <c r="C27" s="37" t="s">
        <v>318</v>
      </c>
      <c r="D27" s="45">
        <v>139</v>
      </c>
      <c r="E27" s="45">
        <v>0</v>
      </c>
      <c r="F27" s="45">
        <v>10</v>
      </c>
      <c r="G27" s="45" t="s">
        <v>320</v>
      </c>
      <c r="H27" s="45">
        <v>90</v>
      </c>
    </row>
    <row r="28" spans="1:8" ht="15.75" customHeight="1" x14ac:dyDescent="0.25">
      <c r="A28" s="35">
        <v>27</v>
      </c>
      <c r="B28" s="17" t="s">
        <v>205</v>
      </c>
      <c r="C28" s="38" t="s">
        <v>206</v>
      </c>
      <c r="D28" s="45">
        <v>138</v>
      </c>
      <c r="E28" s="45">
        <v>4</v>
      </c>
      <c r="F28" s="45">
        <v>16</v>
      </c>
      <c r="G28" s="45" t="s">
        <v>208</v>
      </c>
      <c r="H28" s="45">
        <v>90</v>
      </c>
    </row>
    <row r="29" spans="1:8" ht="15.75" customHeight="1" x14ac:dyDescent="0.25">
      <c r="A29" s="7">
        <v>28</v>
      </c>
      <c r="B29" s="9" t="s">
        <v>298</v>
      </c>
      <c r="C29" s="37" t="s">
        <v>299</v>
      </c>
      <c r="D29" s="45">
        <v>138</v>
      </c>
      <c r="E29" s="45">
        <v>13</v>
      </c>
      <c r="F29" s="45">
        <v>16</v>
      </c>
      <c r="G29" s="45" t="s">
        <v>300</v>
      </c>
      <c r="H29" s="45">
        <v>90</v>
      </c>
    </row>
    <row r="30" spans="1:8" ht="15.75" customHeight="1" x14ac:dyDescent="0.25">
      <c r="A30" s="35">
        <v>29</v>
      </c>
      <c r="B30" s="9" t="s">
        <v>290</v>
      </c>
      <c r="C30" s="37" t="s">
        <v>291</v>
      </c>
      <c r="D30" s="45">
        <v>139</v>
      </c>
      <c r="E30" s="45">
        <v>2</v>
      </c>
      <c r="F30" s="45">
        <v>15</v>
      </c>
      <c r="G30" s="45" t="s">
        <v>292</v>
      </c>
      <c r="H30" s="45">
        <v>90</v>
      </c>
    </row>
    <row r="31" spans="1:8" ht="15.75" customHeight="1" x14ac:dyDescent="0.25">
      <c r="A31" s="7">
        <v>30</v>
      </c>
      <c r="B31" s="9" t="s">
        <v>128</v>
      </c>
      <c r="C31" s="37" t="s">
        <v>129</v>
      </c>
      <c r="D31" s="45">
        <v>139</v>
      </c>
      <c r="E31" s="45">
        <v>1</v>
      </c>
      <c r="F31" s="45">
        <v>10</v>
      </c>
      <c r="G31" s="45" t="s">
        <v>130</v>
      </c>
      <c r="H31" s="45">
        <v>90</v>
      </c>
    </row>
    <row r="32" spans="1:8" ht="15.75" customHeight="1" x14ac:dyDescent="0.25">
      <c r="A32" s="35">
        <v>31</v>
      </c>
      <c r="B32" s="9" t="s">
        <v>131</v>
      </c>
      <c r="C32" s="37" t="s">
        <v>132</v>
      </c>
      <c r="D32" s="45">
        <v>139</v>
      </c>
      <c r="E32" s="45">
        <v>3</v>
      </c>
      <c r="F32" s="45">
        <v>12</v>
      </c>
      <c r="G32" s="45" t="s">
        <v>133</v>
      </c>
      <c r="H32" s="45">
        <v>90</v>
      </c>
    </row>
    <row r="33" spans="1:8" ht="15.75" customHeight="1" x14ac:dyDescent="0.25">
      <c r="A33" s="7">
        <v>32</v>
      </c>
      <c r="B33" s="9" t="s">
        <v>303</v>
      </c>
      <c r="C33" s="37" t="s">
        <v>304</v>
      </c>
      <c r="D33" s="45">
        <v>142</v>
      </c>
      <c r="E33" s="45">
        <v>1</v>
      </c>
      <c r="F33" s="45">
        <v>3</v>
      </c>
      <c r="G33" s="45" t="s">
        <v>305</v>
      </c>
      <c r="H33" s="45">
        <v>92</v>
      </c>
    </row>
    <row r="34" spans="1:8" ht="15.75" customHeight="1" x14ac:dyDescent="0.25">
      <c r="A34" s="35">
        <v>33</v>
      </c>
      <c r="B34" s="9" t="s">
        <v>85</v>
      </c>
      <c r="C34" s="37" t="s">
        <v>86</v>
      </c>
      <c r="D34" s="45">
        <v>142</v>
      </c>
      <c r="E34" s="45">
        <v>0</v>
      </c>
      <c r="F34" s="45">
        <v>7</v>
      </c>
      <c r="G34" s="45" t="s">
        <v>88</v>
      </c>
      <c r="H34" s="45">
        <v>92</v>
      </c>
    </row>
    <row r="35" spans="1:8" ht="15.75" customHeight="1" x14ac:dyDescent="0.25">
      <c r="A35" s="7">
        <v>34</v>
      </c>
      <c r="B35" s="9" t="s">
        <v>40</v>
      </c>
      <c r="C35" s="37" t="s">
        <v>41</v>
      </c>
      <c r="D35" s="45">
        <v>143</v>
      </c>
      <c r="E35" s="45">
        <v>0</v>
      </c>
      <c r="F35" s="45">
        <v>8</v>
      </c>
      <c r="G35" s="45" t="s">
        <v>46</v>
      </c>
      <c r="H35" s="45">
        <v>93</v>
      </c>
    </row>
    <row r="36" spans="1:8" ht="15.75" customHeight="1" x14ac:dyDescent="0.25">
      <c r="A36" s="35">
        <v>35</v>
      </c>
      <c r="B36" s="9" t="s">
        <v>293</v>
      </c>
      <c r="C36" s="37" t="s">
        <v>48</v>
      </c>
      <c r="D36" s="45">
        <v>145</v>
      </c>
      <c r="E36" s="45">
        <v>7</v>
      </c>
      <c r="F36" s="45">
        <v>9</v>
      </c>
      <c r="G36" s="45" t="s">
        <v>294</v>
      </c>
      <c r="H36" s="45">
        <v>94</v>
      </c>
    </row>
    <row r="37" spans="1:8" ht="15.75" customHeight="1" x14ac:dyDescent="0.25">
      <c r="A37" s="7">
        <v>36</v>
      </c>
      <c r="B37" s="9" t="s">
        <v>274</v>
      </c>
      <c r="C37" s="37" t="s">
        <v>275</v>
      </c>
      <c r="D37" s="45">
        <v>144</v>
      </c>
      <c r="E37" s="45">
        <v>3</v>
      </c>
      <c r="F37" s="45">
        <v>10</v>
      </c>
      <c r="G37" s="45" t="s">
        <v>276</v>
      </c>
      <c r="H37" s="45">
        <v>94</v>
      </c>
    </row>
    <row r="38" spans="1:8" ht="15.75" customHeight="1" x14ac:dyDescent="0.25">
      <c r="A38" s="35">
        <v>37</v>
      </c>
      <c r="B38" s="9" t="s">
        <v>168</v>
      </c>
      <c r="C38" s="37" t="s">
        <v>169</v>
      </c>
      <c r="D38" s="45">
        <v>144</v>
      </c>
      <c r="E38" s="45">
        <v>1</v>
      </c>
      <c r="F38" s="45">
        <v>8</v>
      </c>
      <c r="G38" s="45" t="s">
        <v>171</v>
      </c>
      <c r="H38" s="45">
        <v>94</v>
      </c>
    </row>
    <row r="39" spans="1:8" ht="15.75" customHeight="1" x14ac:dyDescent="0.25">
      <c r="A39" s="7">
        <v>38</v>
      </c>
      <c r="B39" s="9" t="s">
        <v>146</v>
      </c>
      <c r="C39" s="37" t="s">
        <v>147</v>
      </c>
      <c r="D39" s="45">
        <v>145</v>
      </c>
      <c r="E39" s="45">
        <v>0</v>
      </c>
      <c r="F39" s="45">
        <v>9</v>
      </c>
      <c r="G39" s="45" t="s">
        <v>148</v>
      </c>
      <c r="H39" s="45">
        <v>94</v>
      </c>
    </row>
    <row r="40" spans="1:8" ht="15.75" customHeight="1" x14ac:dyDescent="0.25">
      <c r="A40" s="35">
        <v>39</v>
      </c>
      <c r="B40" s="9" t="s">
        <v>247</v>
      </c>
      <c r="C40" s="37" t="s">
        <v>248</v>
      </c>
      <c r="D40" s="45">
        <v>145</v>
      </c>
      <c r="E40" s="45">
        <v>0</v>
      </c>
      <c r="F40" s="45">
        <v>6</v>
      </c>
      <c r="G40" s="45" t="s">
        <v>250</v>
      </c>
      <c r="H40" s="45">
        <v>94</v>
      </c>
    </row>
    <row r="41" spans="1:8" ht="15.75" customHeight="1" x14ac:dyDescent="0.25">
      <c r="A41" s="7">
        <v>40</v>
      </c>
      <c r="B41" s="9" t="s">
        <v>104</v>
      </c>
      <c r="C41" s="37" t="s">
        <v>105</v>
      </c>
      <c r="D41" s="45">
        <v>144</v>
      </c>
      <c r="E41" s="45">
        <v>0</v>
      </c>
      <c r="F41" s="45">
        <v>10</v>
      </c>
      <c r="G41" s="45" t="s">
        <v>107</v>
      </c>
      <c r="H41" s="45">
        <v>94</v>
      </c>
    </row>
    <row r="42" spans="1:8" ht="15.75" customHeight="1" x14ac:dyDescent="0.25">
      <c r="A42" s="35">
        <v>41</v>
      </c>
      <c r="B42" s="9" t="s">
        <v>53</v>
      </c>
      <c r="C42" s="37" t="s">
        <v>54</v>
      </c>
      <c r="D42" s="45">
        <v>144</v>
      </c>
      <c r="E42" s="45">
        <v>0</v>
      </c>
      <c r="F42" s="45">
        <v>6</v>
      </c>
      <c r="G42" s="45" t="s">
        <v>56</v>
      </c>
      <c r="H42" s="45">
        <v>94</v>
      </c>
    </row>
    <row r="43" spans="1:8" ht="15.75" customHeight="1" x14ac:dyDescent="0.25">
      <c r="A43" s="7">
        <v>42</v>
      </c>
      <c r="B43" s="9" t="s">
        <v>47</v>
      </c>
      <c r="C43" s="37" t="s">
        <v>48</v>
      </c>
      <c r="D43" s="45">
        <v>145</v>
      </c>
      <c r="E43" s="45">
        <v>6</v>
      </c>
      <c r="F43" s="45">
        <v>8</v>
      </c>
      <c r="G43" s="45" t="s">
        <v>52</v>
      </c>
      <c r="H43" s="45">
        <v>94</v>
      </c>
    </row>
    <row r="44" spans="1:8" ht="15.75" customHeight="1" x14ac:dyDescent="0.25">
      <c r="A44" s="35">
        <v>43</v>
      </c>
      <c r="B44" s="9" t="s">
        <v>280</v>
      </c>
      <c r="C44" s="37" t="s">
        <v>281</v>
      </c>
      <c r="D44" s="45">
        <v>144</v>
      </c>
      <c r="E44" s="45">
        <v>6</v>
      </c>
      <c r="F44" s="45">
        <v>10</v>
      </c>
      <c r="G44" s="45" t="s">
        <v>282</v>
      </c>
      <c r="H44" s="45">
        <v>94</v>
      </c>
    </row>
    <row r="45" spans="1:8" ht="15.75" customHeight="1" x14ac:dyDescent="0.25">
      <c r="A45" s="7">
        <v>44</v>
      </c>
      <c r="B45" s="13" t="s">
        <v>77</v>
      </c>
      <c r="C45" s="44" t="s">
        <v>78</v>
      </c>
      <c r="D45" s="45">
        <v>145</v>
      </c>
      <c r="E45" s="45">
        <v>2</v>
      </c>
      <c r="F45" s="45">
        <v>6</v>
      </c>
      <c r="G45" s="45" t="s">
        <v>81</v>
      </c>
      <c r="H45" s="45">
        <v>94</v>
      </c>
    </row>
    <row r="46" spans="1:8" ht="15.75" customHeight="1" x14ac:dyDescent="0.25">
      <c r="A46" s="35">
        <v>45</v>
      </c>
      <c r="B46" s="9" t="s">
        <v>217</v>
      </c>
      <c r="C46" s="37" t="s">
        <v>218</v>
      </c>
      <c r="D46" s="45">
        <v>147</v>
      </c>
      <c r="E46" s="45">
        <v>0</v>
      </c>
      <c r="F46" s="45">
        <v>3</v>
      </c>
      <c r="G46" s="45" t="s">
        <v>220</v>
      </c>
      <c r="H46" s="45">
        <v>95</v>
      </c>
    </row>
    <row r="47" spans="1:8" ht="15.75" customHeight="1" x14ac:dyDescent="0.25">
      <c r="A47" s="7">
        <v>46</v>
      </c>
      <c r="B47" s="9" t="s">
        <v>258</v>
      </c>
      <c r="C47" s="37" t="s">
        <v>259</v>
      </c>
      <c r="D47" s="45">
        <v>147</v>
      </c>
      <c r="E47" s="45">
        <v>4</v>
      </c>
      <c r="F47" s="45">
        <v>7</v>
      </c>
      <c r="G47" s="45" t="s">
        <v>261</v>
      </c>
      <c r="H47" s="45">
        <v>95</v>
      </c>
    </row>
    <row r="48" spans="1:8" ht="15.75" customHeight="1" x14ac:dyDescent="0.25">
      <c r="A48" s="35">
        <v>47</v>
      </c>
      <c r="B48" s="9" t="s">
        <v>82</v>
      </c>
      <c r="C48" s="37" t="s">
        <v>83</v>
      </c>
      <c r="D48" s="45">
        <v>147</v>
      </c>
      <c r="E48" s="45">
        <v>0</v>
      </c>
      <c r="F48" s="45">
        <v>0</v>
      </c>
      <c r="G48" s="45" t="s">
        <v>26</v>
      </c>
      <c r="H48" s="45">
        <v>95</v>
      </c>
    </row>
    <row r="49" spans="1:8" ht="15.75" customHeight="1" x14ac:dyDescent="0.25">
      <c r="A49" s="7">
        <v>48</v>
      </c>
      <c r="B49" s="9" t="s">
        <v>213</v>
      </c>
      <c r="C49" s="37" t="s">
        <v>214</v>
      </c>
      <c r="D49" s="45">
        <v>147</v>
      </c>
      <c r="E49" s="45">
        <v>2</v>
      </c>
      <c r="F49" s="45">
        <v>7</v>
      </c>
      <c r="G49" s="45" t="s">
        <v>216</v>
      </c>
      <c r="H49" s="45">
        <v>95</v>
      </c>
    </row>
    <row r="50" spans="1:8" ht="15.75" customHeight="1" x14ac:dyDescent="0.25">
      <c r="A50" s="35">
        <v>49</v>
      </c>
      <c r="B50" s="9" t="s">
        <v>68</v>
      </c>
      <c r="C50" s="37" t="s">
        <v>69</v>
      </c>
      <c r="D50" s="45">
        <v>146</v>
      </c>
      <c r="E50" s="45">
        <v>1</v>
      </c>
      <c r="F50" s="45">
        <v>8</v>
      </c>
      <c r="G50" s="45" t="s">
        <v>70</v>
      </c>
      <c r="H50" s="45">
        <v>95</v>
      </c>
    </row>
    <row r="51" spans="1:8" ht="15.75" customHeight="1" x14ac:dyDescent="0.25">
      <c r="A51" s="7">
        <v>50</v>
      </c>
      <c r="B51" s="9" t="s">
        <v>22</v>
      </c>
      <c r="C51" s="37" t="s">
        <v>23</v>
      </c>
      <c r="D51" s="45">
        <v>147</v>
      </c>
      <c r="E51" s="45">
        <v>0</v>
      </c>
      <c r="F51" s="45">
        <v>0</v>
      </c>
      <c r="G51" s="45" t="s">
        <v>26</v>
      </c>
      <c r="H51" s="45">
        <v>95</v>
      </c>
    </row>
    <row r="52" spans="1:8" ht="15.75" customHeight="1" x14ac:dyDescent="0.25">
      <c r="A52" s="35">
        <v>51</v>
      </c>
      <c r="B52" s="9" t="s">
        <v>221</v>
      </c>
      <c r="C52" s="37" t="s">
        <v>222</v>
      </c>
      <c r="D52" s="45">
        <v>147</v>
      </c>
      <c r="E52" s="45">
        <v>0</v>
      </c>
      <c r="F52" s="45">
        <v>7</v>
      </c>
      <c r="G52" s="45" t="s">
        <v>223</v>
      </c>
      <c r="H52" s="45">
        <v>95</v>
      </c>
    </row>
    <row r="53" spans="1:8" ht="15.75" customHeight="1" x14ac:dyDescent="0.25">
      <c r="A53" s="7">
        <v>52</v>
      </c>
      <c r="B53" s="9" t="s">
        <v>143</v>
      </c>
      <c r="C53" s="37" t="s">
        <v>144</v>
      </c>
      <c r="D53" s="45">
        <v>148</v>
      </c>
      <c r="E53" s="45">
        <v>1</v>
      </c>
      <c r="F53" s="45">
        <v>6</v>
      </c>
      <c r="G53" s="45" t="s">
        <v>145</v>
      </c>
      <c r="H53" s="45">
        <v>96</v>
      </c>
    </row>
    <row r="54" spans="1:8" ht="15.75" customHeight="1" x14ac:dyDescent="0.25">
      <c r="A54" s="35">
        <v>53</v>
      </c>
      <c r="B54" s="9" t="s">
        <v>295</v>
      </c>
      <c r="C54" s="37" t="s">
        <v>296</v>
      </c>
      <c r="D54" s="45">
        <v>148</v>
      </c>
      <c r="E54" s="45">
        <v>1</v>
      </c>
      <c r="F54" s="45">
        <v>6</v>
      </c>
      <c r="G54" s="45" t="s">
        <v>297</v>
      </c>
      <c r="H54" s="45">
        <v>96</v>
      </c>
    </row>
    <row r="55" spans="1:8" ht="15.75" customHeight="1" x14ac:dyDescent="0.25">
      <c r="A55" s="7">
        <v>54</v>
      </c>
      <c r="B55" s="9" t="s">
        <v>314</v>
      </c>
      <c r="C55" s="37" t="s">
        <v>315</v>
      </c>
      <c r="D55" s="45">
        <v>148</v>
      </c>
      <c r="E55" s="45">
        <v>2</v>
      </c>
      <c r="F55" s="45">
        <v>6</v>
      </c>
      <c r="G55" s="45" t="s">
        <v>316</v>
      </c>
      <c r="H55" s="45">
        <v>96</v>
      </c>
    </row>
    <row r="56" spans="1:8" ht="15.75" customHeight="1" x14ac:dyDescent="0.25">
      <c r="A56" s="35">
        <v>55</v>
      </c>
      <c r="B56" s="9" t="s">
        <v>306</v>
      </c>
      <c r="C56" s="37" t="s">
        <v>96</v>
      </c>
      <c r="D56" s="45">
        <v>148</v>
      </c>
      <c r="E56" s="45">
        <v>0</v>
      </c>
      <c r="F56" s="45">
        <v>4</v>
      </c>
      <c r="G56" s="45" t="s">
        <v>307</v>
      </c>
      <c r="H56" s="45">
        <v>96</v>
      </c>
    </row>
    <row r="57" spans="1:8" ht="15.75" customHeight="1" x14ac:dyDescent="0.25">
      <c r="A57" s="7">
        <v>56</v>
      </c>
      <c r="B57" s="13" t="s">
        <v>183</v>
      </c>
      <c r="C57" s="44" t="s">
        <v>184</v>
      </c>
      <c r="D57" s="45">
        <v>148</v>
      </c>
      <c r="E57" s="45">
        <v>0</v>
      </c>
      <c r="F57" s="45">
        <v>6</v>
      </c>
      <c r="G57" s="45" t="s">
        <v>186</v>
      </c>
      <c r="H57" s="45">
        <v>96</v>
      </c>
    </row>
    <row r="58" spans="1:8" ht="15.75" customHeight="1" x14ac:dyDescent="0.25">
      <c r="A58" s="35">
        <v>57</v>
      </c>
      <c r="B58" s="9" t="s">
        <v>238</v>
      </c>
      <c r="C58" s="37" t="s">
        <v>239</v>
      </c>
      <c r="D58" s="45">
        <v>148</v>
      </c>
      <c r="E58" s="45">
        <v>0</v>
      </c>
      <c r="F58" s="45">
        <v>4</v>
      </c>
      <c r="G58" s="45" t="s">
        <v>241</v>
      </c>
      <c r="H58" s="45">
        <v>96</v>
      </c>
    </row>
    <row r="59" spans="1:8" ht="15.75" customHeight="1" x14ac:dyDescent="0.25">
      <c r="A59" s="7">
        <v>58</v>
      </c>
      <c r="B59" s="9" t="s">
        <v>139</v>
      </c>
      <c r="C59" s="37" t="s">
        <v>140</v>
      </c>
      <c r="D59" s="45">
        <v>150</v>
      </c>
      <c r="E59" s="45">
        <v>0</v>
      </c>
      <c r="F59" s="45">
        <v>4</v>
      </c>
      <c r="G59" s="45" t="s">
        <v>97</v>
      </c>
      <c r="H59" s="45">
        <v>97</v>
      </c>
    </row>
    <row r="60" spans="1:8" ht="15.75" customHeight="1" x14ac:dyDescent="0.25">
      <c r="A60" s="35">
        <v>59</v>
      </c>
      <c r="B60" s="9" t="s">
        <v>224</v>
      </c>
      <c r="C60" s="37" t="s">
        <v>225</v>
      </c>
      <c r="D60" s="45">
        <v>149</v>
      </c>
      <c r="E60" s="45">
        <v>3</v>
      </c>
      <c r="F60" s="45">
        <v>5</v>
      </c>
      <c r="G60" s="45" t="s">
        <v>226</v>
      </c>
      <c r="H60" s="45">
        <v>97</v>
      </c>
    </row>
    <row r="61" spans="1:8" ht="15.75" customHeight="1" x14ac:dyDescent="0.25">
      <c r="A61" s="7">
        <v>60</v>
      </c>
      <c r="B61" s="9" t="s">
        <v>272</v>
      </c>
      <c r="C61" s="37" t="s">
        <v>273</v>
      </c>
      <c r="D61" s="45">
        <v>150</v>
      </c>
      <c r="E61" s="45">
        <v>0</v>
      </c>
      <c r="F61" s="45">
        <v>4</v>
      </c>
      <c r="G61" s="45" t="s">
        <v>97</v>
      </c>
      <c r="H61" s="45">
        <v>97</v>
      </c>
    </row>
    <row r="62" spans="1:8" ht="15.75" customHeight="1" x14ac:dyDescent="0.25">
      <c r="A62" s="35">
        <v>61</v>
      </c>
      <c r="B62" s="9" t="s">
        <v>91</v>
      </c>
      <c r="C62" s="37" t="s">
        <v>92</v>
      </c>
      <c r="D62" s="45">
        <v>149</v>
      </c>
      <c r="E62" s="45">
        <v>2</v>
      </c>
      <c r="F62" s="45">
        <v>5</v>
      </c>
      <c r="G62" s="45" t="s">
        <v>94</v>
      </c>
      <c r="H62" s="45">
        <v>97</v>
      </c>
    </row>
    <row r="63" spans="1:8" ht="15.75" customHeight="1" x14ac:dyDescent="0.25">
      <c r="A63" s="7">
        <v>62</v>
      </c>
      <c r="B63" s="9" t="s">
        <v>262</v>
      </c>
      <c r="C63" s="37" t="s">
        <v>263</v>
      </c>
      <c r="D63" s="45">
        <v>149</v>
      </c>
      <c r="E63" s="45">
        <v>1</v>
      </c>
      <c r="F63" s="45">
        <v>1</v>
      </c>
      <c r="G63" s="45" t="s">
        <v>264</v>
      </c>
      <c r="H63" s="45">
        <v>97</v>
      </c>
    </row>
    <row r="64" spans="1:8" ht="15.75" customHeight="1" x14ac:dyDescent="0.25">
      <c r="A64" s="35">
        <v>63</v>
      </c>
      <c r="B64" s="9" t="s">
        <v>311</v>
      </c>
      <c r="C64" s="37" t="s">
        <v>312</v>
      </c>
      <c r="D64" s="45">
        <v>149</v>
      </c>
      <c r="E64" s="45">
        <v>0</v>
      </c>
      <c r="F64" s="45">
        <v>2</v>
      </c>
      <c r="G64" s="45" t="s">
        <v>313</v>
      </c>
      <c r="H64" s="45">
        <v>97</v>
      </c>
    </row>
    <row r="65" spans="1:8" ht="15.75" customHeight="1" x14ac:dyDescent="0.25">
      <c r="A65" s="7">
        <v>64</v>
      </c>
      <c r="B65" s="9" t="s">
        <v>95</v>
      </c>
      <c r="C65" s="37" t="s">
        <v>96</v>
      </c>
      <c r="D65" s="45">
        <v>150</v>
      </c>
      <c r="E65" s="45">
        <v>0</v>
      </c>
      <c r="F65" s="45">
        <v>4</v>
      </c>
      <c r="G65" s="45" t="s">
        <v>97</v>
      </c>
      <c r="H65" s="45">
        <v>97</v>
      </c>
    </row>
    <row r="66" spans="1:8" ht="15.75" customHeight="1" x14ac:dyDescent="0.25">
      <c r="A66" s="35">
        <v>65</v>
      </c>
      <c r="B66" s="9" t="s">
        <v>175</v>
      </c>
      <c r="C66" s="37" t="s">
        <v>176</v>
      </c>
      <c r="D66" s="45">
        <v>150</v>
      </c>
      <c r="E66" s="45">
        <v>0</v>
      </c>
      <c r="F66" s="45">
        <v>4</v>
      </c>
      <c r="G66" s="45" t="s">
        <v>97</v>
      </c>
      <c r="H66" s="45">
        <v>97</v>
      </c>
    </row>
    <row r="67" spans="1:8" ht="15.75" customHeight="1" x14ac:dyDescent="0.25">
      <c r="A67" s="7">
        <v>66</v>
      </c>
      <c r="B67" s="9" t="s">
        <v>190</v>
      </c>
      <c r="C67" s="37" t="s">
        <v>191</v>
      </c>
      <c r="D67" s="45">
        <v>149</v>
      </c>
      <c r="E67" s="45">
        <v>0</v>
      </c>
      <c r="F67" s="45">
        <v>5</v>
      </c>
      <c r="G67" s="45" t="s">
        <v>192</v>
      </c>
      <c r="H67" s="45">
        <v>97</v>
      </c>
    </row>
    <row r="68" spans="1:8" ht="15.75" customHeight="1" x14ac:dyDescent="0.25">
      <c r="A68" s="35">
        <v>67</v>
      </c>
      <c r="B68" s="9" t="s">
        <v>35</v>
      </c>
      <c r="C68" s="37" t="s">
        <v>36</v>
      </c>
      <c r="D68" s="45">
        <v>151</v>
      </c>
      <c r="E68" s="45">
        <v>0</v>
      </c>
      <c r="F68" s="45">
        <v>0</v>
      </c>
      <c r="G68" s="45" t="s">
        <v>39</v>
      </c>
      <c r="H68" s="45">
        <v>98</v>
      </c>
    </row>
    <row r="69" spans="1:8" ht="15.75" customHeight="1" x14ac:dyDescent="0.25">
      <c r="A69" s="7">
        <v>68</v>
      </c>
      <c r="B69" s="9" t="s">
        <v>31</v>
      </c>
      <c r="C69" s="37" t="s">
        <v>32</v>
      </c>
      <c r="D69" s="45">
        <v>151</v>
      </c>
      <c r="E69" s="45">
        <v>0</v>
      </c>
      <c r="F69" s="45">
        <v>0</v>
      </c>
      <c r="G69" s="45" t="s">
        <v>34</v>
      </c>
      <c r="H69" s="45">
        <v>98</v>
      </c>
    </row>
    <row r="70" spans="1:8" ht="15.75" customHeight="1" x14ac:dyDescent="0.25">
      <c r="A70" s="35">
        <v>69</v>
      </c>
      <c r="B70" s="21" t="s">
        <v>236</v>
      </c>
      <c r="C70" s="43" t="s">
        <v>237</v>
      </c>
      <c r="D70" s="45">
        <v>151</v>
      </c>
      <c r="E70" s="45">
        <v>0</v>
      </c>
      <c r="F70" s="45">
        <v>3</v>
      </c>
      <c r="G70" s="45" t="s">
        <v>87</v>
      </c>
      <c r="H70" s="45">
        <v>98</v>
      </c>
    </row>
    <row r="71" spans="1:8" ht="15.75" customHeight="1" x14ac:dyDescent="0.25">
      <c r="A71" s="7">
        <v>70</v>
      </c>
      <c r="B71" s="9" t="s">
        <v>193</v>
      </c>
      <c r="C71" s="37" t="s">
        <v>194</v>
      </c>
      <c r="D71" s="45">
        <v>151</v>
      </c>
      <c r="E71" s="45">
        <v>1</v>
      </c>
      <c r="F71" s="45">
        <v>3</v>
      </c>
      <c r="G71" s="45" t="s">
        <v>195</v>
      </c>
      <c r="H71" s="45">
        <v>98</v>
      </c>
    </row>
    <row r="72" spans="1:8" ht="15.75" customHeight="1" x14ac:dyDescent="0.25">
      <c r="A72" s="35">
        <v>71</v>
      </c>
      <c r="B72" s="9" t="s">
        <v>89</v>
      </c>
      <c r="C72" s="37" t="s">
        <v>90</v>
      </c>
      <c r="D72" s="45">
        <v>152</v>
      </c>
      <c r="E72" s="45">
        <v>0</v>
      </c>
      <c r="F72" s="45">
        <v>2</v>
      </c>
      <c r="G72" s="45" t="s">
        <v>60</v>
      </c>
      <c r="H72" s="45">
        <v>99</v>
      </c>
    </row>
    <row r="73" spans="1:8" ht="15.75" customHeight="1" x14ac:dyDescent="0.25">
      <c r="A73" s="7">
        <v>72</v>
      </c>
      <c r="B73" s="9" t="s">
        <v>27</v>
      </c>
      <c r="C73" s="37" t="s">
        <v>28</v>
      </c>
      <c r="D73" s="45">
        <v>152</v>
      </c>
      <c r="E73" s="45">
        <v>0</v>
      </c>
      <c r="F73" s="45">
        <v>0</v>
      </c>
      <c r="G73" s="45" t="s">
        <v>30</v>
      </c>
      <c r="H73" s="45">
        <v>99</v>
      </c>
    </row>
    <row r="74" spans="1:8" ht="15.75" customHeight="1" x14ac:dyDescent="0.25">
      <c r="A74" s="35">
        <v>73</v>
      </c>
      <c r="B74" s="9" t="s">
        <v>136</v>
      </c>
      <c r="C74" s="37" t="s">
        <v>137</v>
      </c>
      <c r="D74" s="45">
        <v>153</v>
      </c>
      <c r="E74" s="45">
        <v>0</v>
      </c>
      <c r="F74" s="45">
        <v>1</v>
      </c>
      <c r="G74" s="45" t="s">
        <v>138</v>
      </c>
      <c r="H74" s="45">
        <v>99</v>
      </c>
    </row>
    <row r="75" spans="1:8" ht="15.75" customHeight="1" x14ac:dyDescent="0.25">
      <c r="A75" s="7">
        <v>74</v>
      </c>
      <c r="B75" s="9" t="s">
        <v>301</v>
      </c>
      <c r="C75" s="37" t="s">
        <v>302</v>
      </c>
      <c r="D75" s="45">
        <v>153</v>
      </c>
      <c r="E75" s="45">
        <v>0</v>
      </c>
      <c r="F75" s="45">
        <v>1</v>
      </c>
      <c r="G75" s="45" t="s">
        <v>59</v>
      </c>
      <c r="H75" s="45">
        <v>99</v>
      </c>
    </row>
    <row r="76" spans="1:8" ht="15.75" customHeight="1" x14ac:dyDescent="0.25">
      <c r="A76" s="35">
        <v>75</v>
      </c>
      <c r="B76" s="9" t="s">
        <v>15</v>
      </c>
      <c r="C76" s="37" t="s">
        <v>16</v>
      </c>
      <c r="D76" s="45">
        <v>152</v>
      </c>
      <c r="E76" s="45">
        <v>0</v>
      </c>
      <c r="F76" s="45">
        <v>0</v>
      </c>
      <c r="G76" s="45" t="s">
        <v>19</v>
      </c>
      <c r="H76" s="45">
        <v>99</v>
      </c>
    </row>
    <row r="77" spans="1:8" ht="15.75" customHeight="1" x14ac:dyDescent="0.25">
      <c r="A77" s="7">
        <v>76</v>
      </c>
      <c r="B77" s="9" t="s">
        <v>108</v>
      </c>
      <c r="C77" s="37" t="s">
        <v>109</v>
      </c>
      <c r="D77" s="45">
        <v>153</v>
      </c>
      <c r="E77" s="45">
        <v>0</v>
      </c>
      <c r="F77" s="45">
        <v>1</v>
      </c>
      <c r="G77" s="45" t="s">
        <v>59</v>
      </c>
      <c r="H77" s="45">
        <v>99</v>
      </c>
    </row>
    <row r="78" spans="1:8" ht="15.75" customHeight="1" x14ac:dyDescent="0.25">
      <c r="A78" s="35">
        <v>77</v>
      </c>
      <c r="B78" s="9" t="s">
        <v>65</v>
      </c>
      <c r="C78" s="37" t="s">
        <v>66</v>
      </c>
      <c r="D78" s="45">
        <v>153</v>
      </c>
      <c r="E78" s="45">
        <v>1</v>
      </c>
      <c r="F78" s="45">
        <v>1</v>
      </c>
      <c r="G78" s="45" t="s">
        <v>67</v>
      </c>
      <c r="H78" s="45">
        <v>99</v>
      </c>
    </row>
    <row r="79" spans="1:8" ht="15.75" customHeight="1" x14ac:dyDescent="0.25">
      <c r="A79" s="7">
        <v>78</v>
      </c>
      <c r="B79" s="9" t="s">
        <v>57</v>
      </c>
      <c r="C79" s="37" t="s">
        <v>58</v>
      </c>
      <c r="D79" s="45">
        <v>152</v>
      </c>
      <c r="E79" s="45">
        <v>0</v>
      </c>
      <c r="F79" s="45">
        <v>2</v>
      </c>
      <c r="G79" s="45" t="s">
        <v>60</v>
      </c>
      <c r="H79" s="45">
        <v>99</v>
      </c>
    </row>
    <row r="80" spans="1:8" ht="15.75" customHeight="1" x14ac:dyDescent="0.25">
      <c r="A80" s="35">
        <v>79</v>
      </c>
      <c r="B80" s="9" t="s">
        <v>110</v>
      </c>
      <c r="C80" s="37" t="s">
        <v>111</v>
      </c>
      <c r="D80" s="45">
        <v>152</v>
      </c>
      <c r="E80" s="45">
        <v>1</v>
      </c>
      <c r="F80" s="45">
        <v>2</v>
      </c>
      <c r="G80" s="45" t="s">
        <v>112</v>
      </c>
      <c r="H80" s="45">
        <v>99</v>
      </c>
    </row>
    <row r="81" spans="1:8" ht="15.75" customHeight="1" x14ac:dyDescent="0.25">
      <c r="A81" s="7">
        <v>80</v>
      </c>
      <c r="B81" s="13" t="s">
        <v>100</v>
      </c>
      <c r="C81" s="44" t="s">
        <v>101</v>
      </c>
      <c r="D81" s="45">
        <v>152</v>
      </c>
      <c r="E81" s="45">
        <v>0</v>
      </c>
      <c r="F81" s="45">
        <v>2</v>
      </c>
      <c r="G81" s="45" t="s">
        <v>60</v>
      </c>
      <c r="H81" s="45">
        <v>99</v>
      </c>
    </row>
    <row r="82" spans="1:8" ht="15.75" customHeight="1" x14ac:dyDescent="0.25">
      <c r="A82" s="35">
        <v>81</v>
      </c>
      <c r="B82" s="9" t="s">
        <v>141</v>
      </c>
      <c r="C82" s="37" t="s">
        <v>142</v>
      </c>
      <c r="D82" s="45">
        <v>153</v>
      </c>
      <c r="E82" s="45">
        <v>1</v>
      </c>
      <c r="F82" s="45">
        <v>1</v>
      </c>
      <c r="G82" s="45" t="s">
        <v>49</v>
      </c>
      <c r="H82" s="45">
        <v>99</v>
      </c>
    </row>
    <row r="83" spans="1:8" ht="15.75" customHeight="1" x14ac:dyDescent="0.25">
      <c r="A83" s="7">
        <v>82</v>
      </c>
      <c r="B83" s="9" t="s">
        <v>134</v>
      </c>
      <c r="C83" s="37" t="s">
        <v>135</v>
      </c>
      <c r="D83" s="45">
        <v>153</v>
      </c>
      <c r="E83" s="45">
        <v>0</v>
      </c>
      <c r="F83" s="45">
        <v>1</v>
      </c>
      <c r="G83" s="45" t="s">
        <v>59</v>
      </c>
      <c r="H83" s="45">
        <v>99</v>
      </c>
    </row>
    <row r="84" spans="1:8" ht="15.75" customHeight="1" x14ac:dyDescent="0.25">
      <c r="A84" s="35">
        <v>83</v>
      </c>
      <c r="B84" s="9" t="s">
        <v>98</v>
      </c>
      <c r="C84" s="37" t="s">
        <v>99</v>
      </c>
      <c r="D84" s="45">
        <v>154</v>
      </c>
      <c r="E84" s="45">
        <v>0</v>
      </c>
      <c r="F84" s="45">
        <v>0</v>
      </c>
      <c r="G84" s="45" t="s">
        <v>18</v>
      </c>
      <c r="H84" s="45">
        <v>100</v>
      </c>
    </row>
    <row r="85" spans="1:8" ht="15.75" customHeight="1" x14ac:dyDescent="0.25">
      <c r="A85" s="7">
        <v>84</v>
      </c>
      <c r="B85" s="9" t="s">
        <v>20</v>
      </c>
      <c r="C85" s="37" t="s">
        <v>21</v>
      </c>
      <c r="D85" s="45">
        <v>154</v>
      </c>
      <c r="E85" s="45">
        <v>0</v>
      </c>
      <c r="F85" s="45">
        <v>0</v>
      </c>
      <c r="G85" s="45" t="s">
        <v>18</v>
      </c>
      <c r="H85" s="45">
        <v>100</v>
      </c>
    </row>
    <row r="86" spans="1:8" ht="15.75" customHeight="1" x14ac:dyDescent="0.25">
      <c r="A86" s="35">
        <v>85</v>
      </c>
      <c r="B86" s="9" t="s">
        <v>117</v>
      </c>
      <c r="C86" s="37" t="s">
        <v>118</v>
      </c>
      <c r="D86" s="45">
        <v>154</v>
      </c>
      <c r="E86" s="45">
        <v>0</v>
      </c>
      <c r="F86" s="45">
        <v>0</v>
      </c>
      <c r="G86" s="45" t="s">
        <v>18</v>
      </c>
      <c r="H86" s="45">
        <v>100</v>
      </c>
    </row>
    <row r="87" spans="1:8" ht="15.75" customHeight="1" x14ac:dyDescent="0.25">
      <c r="A87" s="7">
        <v>86</v>
      </c>
      <c r="B87" s="13" t="s">
        <v>227</v>
      </c>
      <c r="C87" s="44" t="s">
        <v>228</v>
      </c>
      <c r="D87" s="45">
        <v>154</v>
      </c>
      <c r="E87" s="45">
        <v>0</v>
      </c>
      <c r="F87" s="45">
        <v>0</v>
      </c>
      <c r="G87" s="45" t="s">
        <v>18</v>
      </c>
      <c r="H87" s="45">
        <v>100</v>
      </c>
    </row>
    <row r="88" spans="1:8" ht="15.75" customHeight="1" x14ac:dyDescent="0.25">
      <c r="A88" s="35">
        <v>87</v>
      </c>
      <c r="B88" s="9" t="s">
        <v>102</v>
      </c>
      <c r="C88" s="37" t="s">
        <v>103</v>
      </c>
      <c r="D88" s="45">
        <v>154</v>
      </c>
      <c r="E88" s="45">
        <v>0</v>
      </c>
      <c r="F88" s="45">
        <v>0</v>
      </c>
      <c r="G88" s="45" t="s">
        <v>18</v>
      </c>
      <c r="H88" s="45">
        <v>100</v>
      </c>
    </row>
    <row r="89" spans="1:8" ht="15.75" customHeight="1" x14ac:dyDescent="0.25">
      <c r="A89" s="5"/>
    </row>
    <row r="90" spans="1:8" ht="15.75" customHeight="1" x14ac:dyDescent="0.25">
      <c r="A90" s="5"/>
    </row>
    <row r="91" spans="1:8" ht="15.75" customHeight="1" x14ac:dyDescent="0.25">
      <c r="A91" s="5"/>
    </row>
    <row r="92" spans="1:8" ht="15.75" customHeight="1" x14ac:dyDescent="0.25">
      <c r="A92" s="5"/>
    </row>
    <row r="93" spans="1:8" ht="15.75" customHeight="1" x14ac:dyDescent="0.25">
      <c r="A93" s="5"/>
    </row>
    <row r="94" spans="1:8" ht="15.75" customHeight="1" x14ac:dyDescent="0.25">
      <c r="A94" s="5"/>
    </row>
    <row r="95" spans="1:8" ht="15.75" customHeight="1" x14ac:dyDescent="0.25">
      <c r="A95" s="5"/>
    </row>
    <row r="96" spans="1:8" ht="15.75" customHeight="1" x14ac:dyDescent="0.25">
      <c r="A96" s="5"/>
    </row>
    <row r="97" spans="1:1" ht="15.75" customHeight="1" x14ac:dyDescent="0.25">
      <c r="A97" s="5"/>
    </row>
    <row r="98" spans="1:1" ht="15.75" customHeight="1" x14ac:dyDescent="0.25">
      <c r="A98" s="5"/>
    </row>
    <row r="99" spans="1:1" ht="15.75" customHeight="1" x14ac:dyDescent="0.25">
      <c r="A99" s="5"/>
    </row>
    <row r="100" spans="1:1" ht="15.75" customHeight="1" x14ac:dyDescent="0.25">
      <c r="A100" s="5"/>
    </row>
    <row r="101" spans="1:1" ht="15.75" customHeight="1" x14ac:dyDescent="0.25">
      <c r="A101" s="5"/>
    </row>
    <row r="102" spans="1:1" ht="15.75" customHeight="1" x14ac:dyDescent="0.25">
      <c r="A102" s="5"/>
    </row>
    <row r="103" spans="1:1" ht="15.75" customHeight="1" x14ac:dyDescent="0.25">
      <c r="A103" s="5"/>
    </row>
    <row r="104" spans="1:1" ht="15.75" customHeight="1" x14ac:dyDescent="0.25">
      <c r="A104" s="5"/>
    </row>
    <row r="105" spans="1:1" ht="15.75" customHeight="1" x14ac:dyDescent="0.25">
      <c r="A105" s="5"/>
    </row>
    <row r="106" spans="1:1" ht="15.75" customHeight="1" x14ac:dyDescent="0.25">
      <c r="A106" s="5"/>
    </row>
    <row r="107" spans="1:1" ht="15.75" customHeight="1" x14ac:dyDescent="0.25">
      <c r="A107" s="5"/>
    </row>
    <row r="108" spans="1:1" ht="15.75" customHeight="1" x14ac:dyDescent="0.25">
      <c r="A108" s="5"/>
    </row>
    <row r="109" spans="1:1" ht="15.75" customHeight="1" x14ac:dyDescent="0.25">
      <c r="A109" s="5"/>
    </row>
    <row r="110" spans="1:1" ht="15.75" customHeight="1" x14ac:dyDescent="0.25">
      <c r="A110" s="5"/>
    </row>
    <row r="111" spans="1:1" ht="15.75" customHeight="1" x14ac:dyDescent="0.25">
      <c r="A111" s="5"/>
    </row>
    <row r="112" spans="1:1" ht="15.75" customHeight="1" x14ac:dyDescent="0.25">
      <c r="A112" s="5"/>
    </row>
    <row r="113" spans="1:1" ht="15.75" customHeight="1" x14ac:dyDescent="0.25">
      <c r="A113" s="5"/>
    </row>
    <row r="114" spans="1:1" ht="15.75" customHeight="1" x14ac:dyDescent="0.25">
      <c r="A114" s="5"/>
    </row>
    <row r="115" spans="1:1" ht="15.75" customHeight="1" x14ac:dyDescent="0.25">
      <c r="A115" s="5"/>
    </row>
    <row r="116" spans="1:1" ht="15.75" customHeight="1" x14ac:dyDescent="0.25">
      <c r="A116" s="5"/>
    </row>
    <row r="117" spans="1:1" ht="15.75" customHeight="1" x14ac:dyDescent="0.25">
      <c r="A117" s="5"/>
    </row>
    <row r="118" spans="1:1" ht="15.75" customHeight="1" x14ac:dyDescent="0.25">
      <c r="A118" s="5"/>
    </row>
    <row r="119" spans="1:1" ht="15.75" customHeight="1" x14ac:dyDescent="0.25">
      <c r="A119" s="5"/>
    </row>
    <row r="120" spans="1:1" ht="15.75" customHeight="1" x14ac:dyDescent="0.25">
      <c r="A120" s="5"/>
    </row>
    <row r="121" spans="1:1" ht="15.75" customHeight="1" x14ac:dyDescent="0.25">
      <c r="A121" s="5"/>
    </row>
    <row r="122" spans="1:1" ht="15.75" customHeight="1" x14ac:dyDescent="0.25">
      <c r="A122" s="5"/>
    </row>
    <row r="123" spans="1:1" ht="15.75" customHeight="1" x14ac:dyDescent="0.25">
      <c r="A123" s="5"/>
    </row>
    <row r="124" spans="1:1" ht="15.75" customHeight="1" x14ac:dyDescent="0.25">
      <c r="A124" s="5"/>
    </row>
    <row r="125" spans="1:1" ht="15.75" customHeight="1" x14ac:dyDescent="0.25">
      <c r="A125" s="5"/>
    </row>
    <row r="126" spans="1:1" ht="15.75" customHeight="1" x14ac:dyDescent="0.25">
      <c r="A126" s="5"/>
    </row>
    <row r="127" spans="1:1" ht="15.75" customHeight="1" x14ac:dyDescent="0.25">
      <c r="A127" s="5"/>
    </row>
    <row r="128" spans="1:1" ht="15.75" customHeight="1" x14ac:dyDescent="0.25">
      <c r="A128" s="5"/>
    </row>
    <row r="129" spans="1:1" ht="15.75" customHeight="1" x14ac:dyDescent="0.25">
      <c r="A129" s="5"/>
    </row>
    <row r="130" spans="1:1" ht="15.75" customHeight="1" x14ac:dyDescent="0.25">
      <c r="A130" s="5"/>
    </row>
    <row r="131" spans="1:1" ht="15.75" customHeight="1" x14ac:dyDescent="0.25">
      <c r="A131" s="5"/>
    </row>
    <row r="132" spans="1:1" ht="15.75" customHeight="1" x14ac:dyDescent="0.25">
      <c r="A132" s="5"/>
    </row>
    <row r="133" spans="1:1" ht="15.75" customHeight="1" x14ac:dyDescent="0.25">
      <c r="A133" s="5"/>
    </row>
    <row r="134" spans="1:1" ht="15.75" customHeight="1" x14ac:dyDescent="0.25">
      <c r="A134" s="5"/>
    </row>
    <row r="135" spans="1:1" ht="15.75" customHeight="1" x14ac:dyDescent="0.25">
      <c r="A135" s="5"/>
    </row>
    <row r="136" spans="1:1" ht="15.75" customHeight="1" x14ac:dyDescent="0.25">
      <c r="A136" s="5"/>
    </row>
    <row r="137" spans="1:1" ht="15.75" customHeight="1" x14ac:dyDescent="0.25">
      <c r="A137" s="5"/>
    </row>
    <row r="138" spans="1:1" ht="15.75" customHeight="1" x14ac:dyDescent="0.25">
      <c r="A138" s="5"/>
    </row>
    <row r="139" spans="1:1" ht="15.75" customHeight="1" x14ac:dyDescent="0.25">
      <c r="A139" s="5"/>
    </row>
    <row r="140" spans="1:1" ht="15.75" customHeight="1" x14ac:dyDescent="0.25">
      <c r="A140" s="5"/>
    </row>
    <row r="141" spans="1:1" ht="15.75" customHeight="1" x14ac:dyDescent="0.25">
      <c r="A141" s="5"/>
    </row>
    <row r="142" spans="1:1" ht="15.75" customHeight="1" x14ac:dyDescent="0.25">
      <c r="A142" s="5"/>
    </row>
    <row r="143" spans="1:1" ht="15.75" customHeight="1" x14ac:dyDescent="0.25">
      <c r="A143" s="5"/>
    </row>
    <row r="144" spans="1:1" ht="15.75" customHeight="1" x14ac:dyDescent="0.25">
      <c r="A144" s="5"/>
    </row>
    <row r="145" spans="1:1" ht="15.75" customHeight="1" x14ac:dyDescent="0.25">
      <c r="A145" s="5"/>
    </row>
    <row r="146" spans="1:1" ht="15.75" customHeight="1" x14ac:dyDescent="0.25">
      <c r="A146" s="5"/>
    </row>
    <row r="147" spans="1:1" ht="15.75" customHeight="1" x14ac:dyDescent="0.25">
      <c r="A147" s="5"/>
    </row>
    <row r="148" spans="1:1" ht="15.75" customHeight="1" x14ac:dyDescent="0.25">
      <c r="A148" s="5"/>
    </row>
    <row r="149" spans="1:1" ht="15.75" customHeight="1" x14ac:dyDescent="0.25">
      <c r="A149" s="5"/>
    </row>
    <row r="150" spans="1:1" ht="15.75" customHeight="1" x14ac:dyDescent="0.25">
      <c r="A150" s="5"/>
    </row>
    <row r="151" spans="1:1" ht="15.75" customHeight="1" x14ac:dyDescent="0.25">
      <c r="A151" s="5"/>
    </row>
    <row r="152" spans="1:1" ht="15.75" customHeight="1" x14ac:dyDescent="0.25">
      <c r="A152" s="5"/>
    </row>
    <row r="153" spans="1:1" ht="15.75" customHeight="1" x14ac:dyDescent="0.25">
      <c r="A153" s="5"/>
    </row>
    <row r="154" spans="1:1" ht="15.75" customHeight="1" x14ac:dyDescent="0.25">
      <c r="A154" s="5"/>
    </row>
    <row r="155" spans="1:1" ht="15.75" customHeight="1" x14ac:dyDescent="0.25">
      <c r="A155" s="5"/>
    </row>
    <row r="156" spans="1:1" ht="15.75" customHeight="1" x14ac:dyDescent="0.25">
      <c r="A156" s="5"/>
    </row>
    <row r="157" spans="1:1" ht="15.75" customHeight="1" x14ac:dyDescent="0.25">
      <c r="A157" s="5"/>
    </row>
    <row r="158" spans="1:1" ht="15.75" customHeight="1" x14ac:dyDescent="0.25">
      <c r="A158" s="5"/>
    </row>
    <row r="159" spans="1:1" ht="15.75" customHeight="1" x14ac:dyDescent="0.25">
      <c r="A159" s="5"/>
    </row>
    <row r="160" spans="1:1" ht="15.75" customHeight="1" x14ac:dyDescent="0.25">
      <c r="A160" s="5"/>
    </row>
    <row r="161" spans="1:1" ht="15.75" customHeight="1" x14ac:dyDescent="0.25">
      <c r="A161" s="5"/>
    </row>
    <row r="162" spans="1:1" ht="15.75" customHeight="1" x14ac:dyDescent="0.25">
      <c r="A162" s="5"/>
    </row>
    <row r="163" spans="1:1" ht="15.75" customHeight="1" x14ac:dyDescent="0.25">
      <c r="A163" s="5"/>
    </row>
    <row r="164" spans="1:1" ht="15.75" customHeight="1" x14ac:dyDescent="0.25">
      <c r="A164" s="5"/>
    </row>
    <row r="165" spans="1:1" ht="15.75" customHeight="1" x14ac:dyDescent="0.25">
      <c r="A165" s="5"/>
    </row>
    <row r="166" spans="1:1" ht="15.75" customHeight="1" x14ac:dyDescent="0.25">
      <c r="A166" s="5"/>
    </row>
    <row r="167" spans="1:1" ht="15.75" customHeight="1" x14ac:dyDescent="0.25">
      <c r="A167" s="5"/>
    </row>
    <row r="168" spans="1:1" ht="15.75" customHeight="1" x14ac:dyDescent="0.25">
      <c r="A168" s="5"/>
    </row>
    <row r="169" spans="1:1" ht="15.75" customHeight="1" x14ac:dyDescent="0.25">
      <c r="A169" s="5"/>
    </row>
    <row r="170" spans="1:1" ht="15.75" customHeight="1" x14ac:dyDescent="0.25">
      <c r="A170" s="5"/>
    </row>
    <row r="171" spans="1:1" ht="15.75" customHeight="1" x14ac:dyDescent="0.25">
      <c r="A171" s="5"/>
    </row>
    <row r="172" spans="1:1" ht="15.75" customHeight="1" x14ac:dyDescent="0.25">
      <c r="A172" s="5"/>
    </row>
    <row r="173" spans="1:1" ht="15.75" customHeight="1" x14ac:dyDescent="0.25">
      <c r="A173" s="5"/>
    </row>
    <row r="174" spans="1:1" ht="15.75" customHeight="1" x14ac:dyDescent="0.25">
      <c r="A174" s="5"/>
    </row>
    <row r="175" spans="1:1" ht="15.75" customHeight="1" x14ac:dyDescent="0.25">
      <c r="A175" s="5"/>
    </row>
    <row r="176" spans="1:1" ht="15.75" customHeight="1" x14ac:dyDescent="0.25">
      <c r="A176" s="5"/>
    </row>
    <row r="177" spans="1:1" ht="15.75" customHeight="1" x14ac:dyDescent="0.25">
      <c r="A177" s="5"/>
    </row>
    <row r="178" spans="1:1" ht="15.75" customHeight="1" x14ac:dyDescent="0.25">
      <c r="A178" s="5"/>
    </row>
    <row r="179" spans="1:1" ht="15.75" customHeight="1" x14ac:dyDescent="0.25">
      <c r="A179" s="5"/>
    </row>
    <row r="180" spans="1:1" ht="15.75" customHeight="1" x14ac:dyDescent="0.25">
      <c r="A180" s="5"/>
    </row>
    <row r="181" spans="1:1" ht="15.75" customHeight="1" x14ac:dyDescent="0.25">
      <c r="A181" s="5"/>
    </row>
    <row r="182" spans="1:1" ht="15.75" customHeight="1" x14ac:dyDescent="0.25">
      <c r="A182" s="5"/>
    </row>
    <row r="183" spans="1:1" ht="15.75" customHeight="1" x14ac:dyDescent="0.25">
      <c r="A183" s="5"/>
    </row>
    <row r="184" spans="1:1" ht="15.75" customHeight="1" x14ac:dyDescent="0.25">
      <c r="A184" s="5"/>
    </row>
    <row r="185" spans="1:1" ht="15.75" customHeight="1" x14ac:dyDescent="0.25">
      <c r="A185" s="5"/>
    </row>
    <row r="186" spans="1:1" ht="15.75" customHeight="1" x14ac:dyDescent="0.25">
      <c r="A186" s="5"/>
    </row>
    <row r="187" spans="1:1" ht="15.75" customHeight="1" x14ac:dyDescent="0.25">
      <c r="A187" s="5"/>
    </row>
    <row r="188" spans="1:1" ht="15.75" customHeight="1" x14ac:dyDescent="0.25">
      <c r="A188" s="5"/>
    </row>
    <row r="189" spans="1:1" ht="15.75" customHeight="1" x14ac:dyDescent="0.25">
      <c r="A189" s="5"/>
    </row>
    <row r="190" spans="1:1" ht="15.75" customHeight="1" x14ac:dyDescent="0.25">
      <c r="A190" s="5"/>
    </row>
    <row r="191" spans="1:1" ht="15.75" customHeight="1" x14ac:dyDescent="0.25">
      <c r="A191" s="5"/>
    </row>
    <row r="192" spans="1:1" ht="15.75" customHeight="1" x14ac:dyDescent="0.25">
      <c r="A192" s="5"/>
    </row>
    <row r="193" spans="1:1" ht="15.75" customHeight="1" x14ac:dyDescent="0.25">
      <c r="A193" s="5"/>
    </row>
    <row r="194" spans="1:1" ht="15.75" customHeight="1" x14ac:dyDescent="0.25">
      <c r="A194" s="5"/>
    </row>
    <row r="195" spans="1:1" ht="15.75" customHeight="1" x14ac:dyDescent="0.25">
      <c r="A195" s="5"/>
    </row>
    <row r="196" spans="1:1" ht="15.75" customHeight="1" x14ac:dyDescent="0.25">
      <c r="A196" s="5"/>
    </row>
    <row r="197" spans="1:1" ht="15.75" customHeight="1" x14ac:dyDescent="0.25">
      <c r="A197" s="5"/>
    </row>
    <row r="198" spans="1:1" ht="15.75" customHeight="1" x14ac:dyDescent="0.25">
      <c r="A198" s="5"/>
    </row>
    <row r="199" spans="1:1" ht="15.75" customHeight="1" x14ac:dyDescent="0.25">
      <c r="A199" s="5"/>
    </row>
    <row r="200" spans="1:1" ht="15.75" customHeight="1" x14ac:dyDescent="0.25">
      <c r="A200" s="5"/>
    </row>
    <row r="201" spans="1:1" ht="15.75" customHeight="1" x14ac:dyDescent="0.25">
      <c r="A201" s="5"/>
    </row>
    <row r="202" spans="1:1" ht="15.75" customHeight="1" x14ac:dyDescent="0.25">
      <c r="A202" s="5"/>
    </row>
    <row r="203" spans="1:1" ht="15.75" customHeight="1" x14ac:dyDescent="0.25">
      <c r="A203" s="5"/>
    </row>
    <row r="204" spans="1:1" ht="15.75" customHeight="1" x14ac:dyDescent="0.25">
      <c r="A204" s="5"/>
    </row>
    <row r="205" spans="1:1" ht="15.75" customHeight="1" x14ac:dyDescent="0.25">
      <c r="A205" s="5"/>
    </row>
    <row r="206" spans="1:1" ht="15.75" customHeight="1" x14ac:dyDescent="0.25">
      <c r="A206" s="5"/>
    </row>
    <row r="207" spans="1:1" ht="15.75" customHeight="1" x14ac:dyDescent="0.25">
      <c r="A207" s="5"/>
    </row>
    <row r="208" spans="1:1" ht="15.75" customHeight="1" x14ac:dyDescent="0.25">
      <c r="A208" s="5"/>
    </row>
    <row r="209" spans="1:1" ht="15.75" customHeight="1" x14ac:dyDescent="0.25">
      <c r="A209" s="5"/>
    </row>
    <row r="210" spans="1:1" ht="15.75" customHeight="1" x14ac:dyDescent="0.25">
      <c r="A210" s="5"/>
    </row>
    <row r="211" spans="1:1" ht="15.75" customHeight="1" x14ac:dyDescent="0.25">
      <c r="A211" s="5"/>
    </row>
    <row r="212" spans="1:1" ht="15.75" customHeight="1" x14ac:dyDescent="0.25">
      <c r="A212" s="5"/>
    </row>
    <row r="213" spans="1:1" ht="15.75" customHeight="1" x14ac:dyDescent="0.25">
      <c r="A213" s="5"/>
    </row>
    <row r="214" spans="1:1" ht="15.75" customHeight="1" x14ac:dyDescent="0.25">
      <c r="A214" s="5"/>
    </row>
    <row r="215" spans="1:1" ht="15.75" customHeight="1" x14ac:dyDescent="0.25">
      <c r="A215" s="5"/>
    </row>
    <row r="216" spans="1:1" ht="15.75" customHeight="1" x14ac:dyDescent="0.25">
      <c r="A216" s="5"/>
    </row>
    <row r="217" spans="1:1" ht="15.75" customHeight="1" x14ac:dyDescent="0.25">
      <c r="A217" s="5"/>
    </row>
    <row r="218" spans="1:1" ht="15.75" customHeight="1" x14ac:dyDescent="0.25">
      <c r="A218" s="5"/>
    </row>
    <row r="219" spans="1:1" ht="15.75" customHeight="1" x14ac:dyDescent="0.25">
      <c r="A219" s="5"/>
    </row>
    <row r="220" spans="1:1" ht="15.75" customHeight="1" x14ac:dyDescent="0.25">
      <c r="A220" s="5"/>
    </row>
    <row r="221" spans="1:1" ht="15.75" customHeight="1" x14ac:dyDescent="0.25">
      <c r="A221" s="5"/>
    </row>
    <row r="222" spans="1:1" ht="15.75" customHeight="1" x14ac:dyDescent="0.25">
      <c r="A222" s="5"/>
    </row>
    <row r="223" spans="1:1" ht="15.75" customHeight="1" x14ac:dyDescent="0.25">
      <c r="A223" s="5"/>
    </row>
    <row r="224" spans="1:1" ht="15.75" customHeight="1" x14ac:dyDescent="0.25">
      <c r="A224" s="5"/>
    </row>
    <row r="225" spans="1:1" ht="15.75" customHeight="1" x14ac:dyDescent="0.25">
      <c r="A225" s="5"/>
    </row>
    <row r="226" spans="1:1" ht="15.75" customHeight="1" x14ac:dyDescent="0.25">
      <c r="A226" s="5"/>
    </row>
    <row r="227" spans="1:1" ht="15.75" customHeight="1" x14ac:dyDescent="0.25">
      <c r="A227" s="5"/>
    </row>
    <row r="228" spans="1:1" ht="15.75" customHeight="1" x14ac:dyDescent="0.25">
      <c r="A228" s="5"/>
    </row>
    <row r="229" spans="1:1" ht="15.75" customHeight="1" x14ac:dyDescent="0.25">
      <c r="A229" s="5"/>
    </row>
    <row r="230" spans="1:1" ht="15.75" customHeight="1" x14ac:dyDescent="0.25">
      <c r="A230" s="5"/>
    </row>
    <row r="231" spans="1:1" ht="15.75" customHeight="1" x14ac:dyDescent="0.25">
      <c r="A231" s="5"/>
    </row>
    <row r="232" spans="1:1" ht="15.75" customHeight="1" x14ac:dyDescent="0.25">
      <c r="A232" s="5"/>
    </row>
    <row r="233" spans="1:1" ht="15.75" customHeight="1" x14ac:dyDescent="0.25">
      <c r="A233" s="5"/>
    </row>
    <row r="234" spans="1:1" ht="15.75" customHeight="1" x14ac:dyDescent="0.25">
      <c r="A234" s="5"/>
    </row>
    <row r="235" spans="1:1" ht="15.75" customHeight="1" x14ac:dyDescent="0.25">
      <c r="A235" s="5"/>
    </row>
    <row r="236" spans="1:1" ht="15.75" customHeight="1" x14ac:dyDescent="0.25">
      <c r="A236" s="5"/>
    </row>
    <row r="237" spans="1:1" ht="15.75" customHeight="1" x14ac:dyDescent="0.25">
      <c r="A237" s="5"/>
    </row>
    <row r="238" spans="1:1" ht="15.75" customHeight="1" x14ac:dyDescent="0.25">
      <c r="A238" s="5"/>
    </row>
    <row r="239" spans="1:1" ht="15.75" customHeight="1" x14ac:dyDescent="0.25">
      <c r="A239" s="5"/>
    </row>
    <row r="240" spans="1:1" ht="15.75" customHeight="1" x14ac:dyDescent="0.25">
      <c r="A240" s="5"/>
    </row>
    <row r="241" spans="1:1" ht="15.75" customHeight="1" x14ac:dyDescent="0.25">
      <c r="A241" s="5"/>
    </row>
    <row r="242" spans="1:1" ht="15.75" customHeight="1" x14ac:dyDescent="0.25">
      <c r="A242" s="5"/>
    </row>
    <row r="243" spans="1:1" ht="15.75" customHeight="1" x14ac:dyDescent="0.25">
      <c r="A243" s="5"/>
    </row>
    <row r="244" spans="1:1" ht="15.75" customHeight="1" x14ac:dyDescent="0.25">
      <c r="A244" s="5"/>
    </row>
    <row r="245" spans="1:1" ht="15.75" customHeight="1" x14ac:dyDescent="0.25">
      <c r="A245" s="5"/>
    </row>
    <row r="246" spans="1:1" ht="15.75" customHeight="1" x14ac:dyDescent="0.25">
      <c r="A246" s="5"/>
    </row>
    <row r="247" spans="1:1" ht="15.75" customHeight="1" x14ac:dyDescent="0.25">
      <c r="A247" s="5"/>
    </row>
    <row r="248" spans="1:1" ht="15.75" customHeight="1" x14ac:dyDescent="0.25">
      <c r="A248" s="5"/>
    </row>
    <row r="249" spans="1:1" ht="15.75" customHeight="1" x14ac:dyDescent="0.25">
      <c r="A249" s="5"/>
    </row>
    <row r="250" spans="1:1" ht="15.75" customHeight="1" x14ac:dyDescent="0.25">
      <c r="A250" s="5"/>
    </row>
    <row r="251" spans="1:1" ht="15.75" customHeight="1" x14ac:dyDescent="0.25">
      <c r="A251" s="5"/>
    </row>
    <row r="252" spans="1:1" ht="15.75" customHeight="1" x14ac:dyDescent="0.25">
      <c r="A252" s="5"/>
    </row>
    <row r="253" spans="1:1" ht="15.75" customHeight="1" x14ac:dyDescent="0.25">
      <c r="A253" s="5"/>
    </row>
    <row r="254" spans="1:1" ht="15.75" customHeight="1" x14ac:dyDescent="0.25">
      <c r="A254" s="5"/>
    </row>
    <row r="255" spans="1:1" ht="15.75" customHeight="1" x14ac:dyDescent="0.25">
      <c r="A255" s="5"/>
    </row>
    <row r="256" spans="1:1" ht="15.75" customHeight="1" x14ac:dyDescent="0.25">
      <c r="A256" s="5"/>
    </row>
    <row r="257" spans="1:1" ht="15.75" customHeight="1" x14ac:dyDescent="0.25">
      <c r="A257" s="5"/>
    </row>
    <row r="258" spans="1:1" ht="15.75" customHeight="1" x14ac:dyDescent="0.25">
      <c r="A258" s="5"/>
    </row>
    <row r="259" spans="1:1" ht="15.75" customHeight="1" x14ac:dyDescent="0.25">
      <c r="A259" s="5"/>
    </row>
    <row r="260" spans="1:1" ht="15.75" customHeight="1" x14ac:dyDescent="0.25">
      <c r="A260" s="5"/>
    </row>
    <row r="261" spans="1:1" ht="15.75" customHeight="1" x14ac:dyDescent="0.25">
      <c r="A261" s="5"/>
    </row>
    <row r="262" spans="1:1" ht="15.75" customHeight="1" x14ac:dyDescent="0.25">
      <c r="A262" s="5"/>
    </row>
    <row r="263" spans="1:1" ht="15.75" customHeight="1" x14ac:dyDescent="0.25">
      <c r="A263" s="5"/>
    </row>
    <row r="264" spans="1:1" ht="15.75" customHeight="1" x14ac:dyDescent="0.25">
      <c r="A264" s="5"/>
    </row>
    <row r="265" spans="1:1" ht="15.75" customHeight="1" x14ac:dyDescent="0.25">
      <c r="A265" s="5"/>
    </row>
    <row r="266" spans="1:1" ht="15.75" customHeight="1" x14ac:dyDescent="0.25">
      <c r="A266" s="5"/>
    </row>
    <row r="267" spans="1:1" ht="15.75" customHeight="1" x14ac:dyDescent="0.25">
      <c r="A267" s="5"/>
    </row>
    <row r="268" spans="1:1" ht="15.75" customHeight="1" x14ac:dyDescent="0.25">
      <c r="A268" s="5"/>
    </row>
    <row r="269" spans="1:1" ht="15.75" customHeight="1" x14ac:dyDescent="0.25">
      <c r="A269" s="5"/>
    </row>
    <row r="270" spans="1:1" ht="15.75" customHeight="1" x14ac:dyDescent="0.25">
      <c r="A270" s="5"/>
    </row>
    <row r="271" spans="1:1" ht="15.75" customHeight="1" x14ac:dyDescent="0.25">
      <c r="A271" s="5"/>
    </row>
    <row r="272" spans="1:1" ht="15.75" customHeight="1" x14ac:dyDescent="0.25">
      <c r="A272" s="5"/>
    </row>
    <row r="273" spans="1:1" ht="15.75" customHeight="1" x14ac:dyDescent="0.25">
      <c r="A273" s="5"/>
    </row>
    <row r="274" spans="1:1" ht="15.75" customHeight="1" x14ac:dyDescent="0.25">
      <c r="A274" s="5"/>
    </row>
    <row r="275" spans="1:1" ht="15.75" customHeight="1" x14ac:dyDescent="0.25">
      <c r="A275" s="5"/>
    </row>
    <row r="276" spans="1:1" ht="15.75" customHeight="1" x14ac:dyDescent="0.25">
      <c r="A276" s="5"/>
    </row>
    <row r="277" spans="1:1" ht="15.75" customHeight="1" x14ac:dyDescent="0.25">
      <c r="A277" s="5"/>
    </row>
    <row r="278" spans="1:1" ht="15.75" customHeight="1" x14ac:dyDescent="0.25">
      <c r="A278" s="5"/>
    </row>
    <row r="279" spans="1:1" ht="15.75" customHeight="1" x14ac:dyDescent="0.25">
      <c r="A279" s="5"/>
    </row>
    <row r="280" spans="1:1" ht="15.75" customHeight="1" x14ac:dyDescent="0.25">
      <c r="A280" s="5"/>
    </row>
    <row r="281" spans="1:1" ht="15.75" customHeight="1" x14ac:dyDescent="0.25">
      <c r="A281" s="5"/>
    </row>
    <row r="282" spans="1:1" ht="15.75" customHeight="1" x14ac:dyDescent="0.25">
      <c r="A282" s="5"/>
    </row>
    <row r="283" spans="1:1" ht="15.75" customHeight="1" x14ac:dyDescent="0.25">
      <c r="A283" s="5"/>
    </row>
    <row r="284" spans="1:1" ht="15.75" customHeight="1" x14ac:dyDescent="0.25">
      <c r="A284" s="5"/>
    </row>
    <row r="285" spans="1:1" ht="15.75" customHeight="1" x14ac:dyDescent="0.25">
      <c r="A285" s="5"/>
    </row>
    <row r="286" spans="1:1" ht="15.75" customHeight="1" x14ac:dyDescent="0.25">
      <c r="A286" s="5"/>
    </row>
    <row r="287" spans="1:1" ht="15.75" customHeight="1" x14ac:dyDescent="0.25">
      <c r="A287" s="5"/>
    </row>
    <row r="288" spans="1:1" ht="15.75" customHeight="1" x14ac:dyDescent="0.25">
      <c r="A288" s="5"/>
    </row>
    <row r="289" spans="1:1" ht="15.75" customHeight="1" x14ac:dyDescent="0.25">
      <c r="A289" s="5"/>
    </row>
    <row r="290" spans="1:1" ht="15.75" customHeight="1" x14ac:dyDescent="0.25">
      <c r="A290" s="5"/>
    </row>
    <row r="291" spans="1:1" ht="15.75" customHeight="1" x14ac:dyDescent="0.25">
      <c r="A291" s="5"/>
    </row>
    <row r="292" spans="1:1" ht="15.75" customHeight="1" x14ac:dyDescent="0.25">
      <c r="A292" s="5"/>
    </row>
    <row r="293" spans="1:1" ht="15.75" customHeight="1" x14ac:dyDescent="0.25">
      <c r="A293" s="5"/>
    </row>
    <row r="294" spans="1:1" ht="15.75" customHeight="1" x14ac:dyDescent="0.25">
      <c r="A294" s="5"/>
    </row>
    <row r="295" spans="1:1" ht="15.75" customHeight="1" x14ac:dyDescent="0.25">
      <c r="A295" s="5"/>
    </row>
    <row r="296" spans="1:1" ht="15.75" customHeight="1" x14ac:dyDescent="0.25">
      <c r="A296" s="5"/>
    </row>
    <row r="297" spans="1:1" ht="15.75" customHeight="1" x14ac:dyDescent="0.25">
      <c r="A297" s="5"/>
    </row>
    <row r="298" spans="1:1" ht="15.75" customHeight="1" x14ac:dyDescent="0.25">
      <c r="A298" s="5"/>
    </row>
    <row r="299" spans="1:1" ht="15.75" customHeight="1" x14ac:dyDescent="0.25">
      <c r="A299" s="5"/>
    </row>
    <row r="300" spans="1:1" ht="15.75" customHeight="1" x14ac:dyDescent="0.25">
      <c r="A300" s="5"/>
    </row>
    <row r="301" spans="1:1" ht="15.75" customHeight="1" x14ac:dyDescent="0.25">
      <c r="A301" s="5"/>
    </row>
    <row r="302" spans="1:1" ht="15.75" customHeight="1" x14ac:dyDescent="0.25">
      <c r="A302" s="5"/>
    </row>
    <row r="303" spans="1:1" ht="15.75" customHeight="1" x14ac:dyDescent="0.25">
      <c r="A303" s="5"/>
    </row>
    <row r="304" spans="1:1" ht="15.75" customHeight="1" x14ac:dyDescent="0.25">
      <c r="A304" s="5"/>
    </row>
    <row r="305" spans="1:1" ht="15.75" customHeight="1" x14ac:dyDescent="0.25">
      <c r="A305" s="5"/>
    </row>
    <row r="306" spans="1:1" ht="15.75" customHeight="1" x14ac:dyDescent="0.25">
      <c r="A306" s="5"/>
    </row>
    <row r="307" spans="1:1" ht="15.75" customHeight="1" x14ac:dyDescent="0.25">
      <c r="A307" s="5"/>
    </row>
    <row r="308" spans="1:1" ht="15.75" customHeight="1" x14ac:dyDescent="0.25">
      <c r="A308" s="5"/>
    </row>
    <row r="309" spans="1:1" ht="15.75" customHeight="1" x14ac:dyDescent="0.25">
      <c r="A309" s="5"/>
    </row>
    <row r="310" spans="1:1" ht="15.75" customHeight="1" x14ac:dyDescent="0.25">
      <c r="A310" s="5"/>
    </row>
    <row r="311" spans="1:1" ht="15.75" customHeight="1" x14ac:dyDescent="0.25">
      <c r="A311" s="5"/>
    </row>
    <row r="312" spans="1:1" ht="15.75" customHeight="1" x14ac:dyDescent="0.25">
      <c r="A312" s="5"/>
    </row>
    <row r="313" spans="1:1" ht="15.75" customHeight="1" x14ac:dyDescent="0.25">
      <c r="A313" s="5"/>
    </row>
    <row r="314" spans="1:1" ht="15.75" customHeight="1" x14ac:dyDescent="0.25">
      <c r="A314" s="5"/>
    </row>
    <row r="315" spans="1:1" ht="15.75" customHeight="1" x14ac:dyDescent="0.25">
      <c r="A315" s="5"/>
    </row>
    <row r="316" spans="1:1" ht="15.75" customHeight="1" x14ac:dyDescent="0.25">
      <c r="A316" s="5"/>
    </row>
    <row r="317" spans="1:1" ht="15.75" customHeight="1" x14ac:dyDescent="0.25">
      <c r="A317" s="5"/>
    </row>
    <row r="318" spans="1:1" ht="15.75" customHeight="1" x14ac:dyDescent="0.25">
      <c r="A318" s="5"/>
    </row>
    <row r="319" spans="1:1" ht="15.75" customHeight="1" x14ac:dyDescent="0.25">
      <c r="A319" s="5"/>
    </row>
    <row r="320" spans="1:1" ht="15.75" customHeight="1" x14ac:dyDescent="0.25">
      <c r="A320" s="5"/>
    </row>
    <row r="321" spans="1:1" ht="15.75" customHeight="1" x14ac:dyDescent="0.25">
      <c r="A321" s="5"/>
    </row>
    <row r="322" spans="1:1" ht="15.75" customHeight="1" x14ac:dyDescent="0.25">
      <c r="A322" s="5"/>
    </row>
    <row r="323" spans="1:1" ht="15.75" customHeight="1" x14ac:dyDescent="0.25">
      <c r="A323" s="5"/>
    </row>
    <row r="324" spans="1:1" ht="15.75" customHeight="1" x14ac:dyDescent="0.25">
      <c r="A324" s="5"/>
    </row>
    <row r="325" spans="1:1" ht="15.75" customHeight="1" x14ac:dyDescent="0.25">
      <c r="A325" s="5"/>
    </row>
    <row r="326" spans="1:1" ht="15.75" customHeight="1" x14ac:dyDescent="0.25">
      <c r="A326" s="5"/>
    </row>
    <row r="327" spans="1:1" ht="15.75" customHeight="1" x14ac:dyDescent="0.25">
      <c r="A327" s="5"/>
    </row>
    <row r="328" spans="1:1" ht="15.75" customHeight="1" x14ac:dyDescent="0.25">
      <c r="A328" s="5"/>
    </row>
    <row r="329" spans="1:1" ht="15.75" customHeight="1" x14ac:dyDescent="0.25">
      <c r="A329" s="5"/>
    </row>
    <row r="330" spans="1:1" ht="15.75" customHeight="1" x14ac:dyDescent="0.25">
      <c r="A330" s="5"/>
    </row>
    <row r="331" spans="1:1" ht="15.75" customHeight="1" x14ac:dyDescent="0.25">
      <c r="A331" s="5"/>
    </row>
    <row r="332" spans="1:1" ht="15.75" customHeight="1" x14ac:dyDescent="0.25">
      <c r="A332" s="5"/>
    </row>
    <row r="333" spans="1:1" ht="15.75" customHeight="1" x14ac:dyDescent="0.25">
      <c r="A333" s="5"/>
    </row>
    <row r="334" spans="1:1" ht="15.75" customHeight="1" x14ac:dyDescent="0.25">
      <c r="A334" s="5"/>
    </row>
    <row r="335" spans="1:1" ht="15.75" customHeight="1" x14ac:dyDescent="0.25">
      <c r="A335" s="5"/>
    </row>
    <row r="336" spans="1:1" ht="15.75" customHeight="1" x14ac:dyDescent="0.25">
      <c r="A336" s="5"/>
    </row>
    <row r="337" spans="1:1" ht="15.75" customHeight="1" x14ac:dyDescent="0.25">
      <c r="A337" s="5"/>
    </row>
    <row r="338" spans="1:1" ht="15.75" customHeight="1" x14ac:dyDescent="0.25">
      <c r="A338" s="5"/>
    </row>
    <row r="339" spans="1:1" ht="15.75" customHeight="1" x14ac:dyDescent="0.25">
      <c r="A339" s="5"/>
    </row>
    <row r="340" spans="1:1" ht="15.75" customHeight="1" x14ac:dyDescent="0.25">
      <c r="A340" s="5"/>
    </row>
    <row r="341" spans="1:1" ht="15.75" customHeight="1" x14ac:dyDescent="0.25">
      <c r="A341" s="5"/>
    </row>
    <row r="342" spans="1:1" ht="15.75" customHeight="1" x14ac:dyDescent="0.25">
      <c r="A342" s="5"/>
    </row>
    <row r="343" spans="1:1" ht="15.75" customHeight="1" x14ac:dyDescent="0.25">
      <c r="A343" s="5"/>
    </row>
    <row r="344" spans="1:1" ht="15.75" customHeight="1" x14ac:dyDescent="0.25">
      <c r="A344" s="5"/>
    </row>
    <row r="345" spans="1:1" ht="15.75" customHeight="1" x14ac:dyDescent="0.25">
      <c r="A345" s="5"/>
    </row>
    <row r="346" spans="1:1" ht="15.75" customHeight="1" x14ac:dyDescent="0.25">
      <c r="A346" s="5"/>
    </row>
    <row r="347" spans="1:1" ht="15.75" customHeight="1" x14ac:dyDescent="0.25">
      <c r="A347" s="5"/>
    </row>
    <row r="348" spans="1:1" ht="15.75" customHeight="1" x14ac:dyDescent="0.25">
      <c r="A348" s="5"/>
    </row>
    <row r="349" spans="1:1" ht="15.75" customHeight="1" x14ac:dyDescent="0.25">
      <c r="A349" s="5"/>
    </row>
    <row r="350" spans="1:1" ht="15.75" customHeight="1" x14ac:dyDescent="0.25">
      <c r="A350" s="5"/>
    </row>
    <row r="351" spans="1:1" ht="15.75" customHeight="1" x14ac:dyDescent="0.25">
      <c r="A351" s="5"/>
    </row>
    <row r="352" spans="1:1" ht="15.75" customHeight="1" x14ac:dyDescent="0.25">
      <c r="A352" s="5"/>
    </row>
    <row r="353" spans="1:1" ht="15.75" customHeight="1" x14ac:dyDescent="0.25">
      <c r="A353" s="5"/>
    </row>
    <row r="354" spans="1:1" ht="15.75" customHeight="1" x14ac:dyDescent="0.25">
      <c r="A354" s="5"/>
    </row>
    <row r="355" spans="1:1" ht="15.75" customHeight="1" x14ac:dyDescent="0.25">
      <c r="A355" s="5"/>
    </row>
    <row r="356" spans="1:1" ht="15.75" customHeight="1" x14ac:dyDescent="0.25">
      <c r="A356" s="5"/>
    </row>
    <row r="357" spans="1:1" ht="15.75" customHeight="1" x14ac:dyDescent="0.25">
      <c r="A357" s="5"/>
    </row>
    <row r="358" spans="1:1" ht="15.75" customHeight="1" x14ac:dyDescent="0.25">
      <c r="A358" s="5"/>
    </row>
    <row r="359" spans="1:1" ht="15.75" customHeight="1" x14ac:dyDescent="0.25">
      <c r="A359" s="5"/>
    </row>
    <row r="360" spans="1:1" ht="15.75" customHeight="1" x14ac:dyDescent="0.25">
      <c r="A360" s="5"/>
    </row>
    <row r="361" spans="1:1" ht="15.75" customHeight="1" x14ac:dyDescent="0.25">
      <c r="A361" s="5"/>
    </row>
    <row r="362" spans="1:1" ht="15.75" customHeight="1" x14ac:dyDescent="0.25">
      <c r="A362" s="5"/>
    </row>
    <row r="363" spans="1:1" ht="15.75" customHeight="1" x14ac:dyDescent="0.25">
      <c r="A363" s="5"/>
    </row>
    <row r="364" spans="1:1" ht="15.75" customHeight="1" x14ac:dyDescent="0.25">
      <c r="A364" s="5"/>
    </row>
    <row r="365" spans="1:1" ht="15.75" customHeight="1" x14ac:dyDescent="0.25">
      <c r="A365" s="5"/>
    </row>
    <row r="366" spans="1:1" ht="15.75" customHeight="1" x14ac:dyDescent="0.25">
      <c r="A366" s="5"/>
    </row>
    <row r="367" spans="1:1" ht="15.75" customHeight="1" x14ac:dyDescent="0.25">
      <c r="A367" s="5"/>
    </row>
    <row r="368" spans="1:1" ht="15.75" customHeight="1" x14ac:dyDescent="0.25">
      <c r="A368" s="5"/>
    </row>
    <row r="369" spans="1:1" ht="15.75" customHeight="1" x14ac:dyDescent="0.25">
      <c r="A369" s="5"/>
    </row>
    <row r="370" spans="1:1" ht="15.75" customHeight="1" x14ac:dyDescent="0.25">
      <c r="A370" s="5"/>
    </row>
    <row r="371" spans="1:1" ht="15.75" customHeight="1" x14ac:dyDescent="0.25">
      <c r="A371" s="5"/>
    </row>
    <row r="372" spans="1:1" ht="15.75" customHeight="1" x14ac:dyDescent="0.25">
      <c r="A372" s="5"/>
    </row>
    <row r="373" spans="1:1" ht="15.75" customHeight="1" x14ac:dyDescent="0.25">
      <c r="A373" s="5"/>
    </row>
    <row r="374" spans="1:1" ht="15.75" customHeight="1" x14ac:dyDescent="0.25">
      <c r="A374" s="5"/>
    </row>
    <row r="375" spans="1:1" ht="15.75" customHeight="1" x14ac:dyDescent="0.25">
      <c r="A375" s="5"/>
    </row>
    <row r="376" spans="1:1" ht="15.75" customHeight="1" x14ac:dyDescent="0.25">
      <c r="A376" s="5"/>
    </row>
    <row r="377" spans="1:1" ht="15.75" customHeight="1" x14ac:dyDescent="0.25">
      <c r="A377" s="5"/>
    </row>
    <row r="378" spans="1:1" ht="15.75" customHeight="1" x14ac:dyDescent="0.25">
      <c r="A378" s="5"/>
    </row>
    <row r="379" spans="1:1" ht="15.75" customHeight="1" x14ac:dyDescent="0.25">
      <c r="A379" s="5"/>
    </row>
    <row r="380" spans="1:1" ht="15.75" customHeight="1" x14ac:dyDescent="0.25">
      <c r="A380" s="5"/>
    </row>
    <row r="381" spans="1:1" ht="15.75" customHeight="1" x14ac:dyDescent="0.25">
      <c r="A381" s="5"/>
    </row>
    <row r="382" spans="1:1" ht="15.75" customHeight="1" x14ac:dyDescent="0.25">
      <c r="A382" s="5"/>
    </row>
    <row r="383" spans="1:1" ht="15.75" customHeight="1" x14ac:dyDescent="0.25">
      <c r="A383" s="5"/>
    </row>
    <row r="384" spans="1:1" ht="15.75" customHeight="1" x14ac:dyDescent="0.25">
      <c r="A384" s="5"/>
    </row>
    <row r="385" spans="1:1" ht="15.75" customHeight="1" x14ac:dyDescent="0.25">
      <c r="A385" s="5"/>
    </row>
    <row r="386" spans="1:1" ht="15.75" customHeight="1" x14ac:dyDescent="0.25">
      <c r="A386" s="5"/>
    </row>
    <row r="387" spans="1:1" ht="15.75" customHeight="1" x14ac:dyDescent="0.25">
      <c r="A387" s="5"/>
    </row>
    <row r="388" spans="1:1" ht="15.75" customHeight="1" x14ac:dyDescent="0.25">
      <c r="A388" s="5"/>
    </row>
    <row r="389" spans="1:1" ht="15.75" customHeight="1" x14ac:dyDescent="0.25">
      <c r="A389" s="5"/>
    </row>
    <row r="390" spans="1:1" ht="15.75" customHeight="1" x14ac:dyDescent="0.25">
      <c r="A390" s="5"/>
    </row>
    <row r="391" spans="1:1" ht="15.75" customHeight="1" x14ac:dyDescent="0.25">
      <c r="A391" s="5"/>
    </row>
    <row r="392" spans="1:1" ht="15.75" customHeight="1" x14ac:dyDescent="0.25">
      <c r="A392" s="5"/>
    </row>
    <row r="393" spans="1:1" ht="15.75" customHeight="1" x14ac:dyDescent="0.25">
      <c r="A393" s="5"/>
    </row>
    <row r="394" spans="1:1" ht="15.75" customHeight="1" x14ac:dyDescent="0.25">
      <c r="A394" s="5"/>
    </row>
    <row r="395" spans="1:1" ht="15.75" customHeight="1" x14ac:dyDescent="0.25">
      <c r="A395" s="5"/>
    </row>
    <row r="396" spans="1:1" ht="15.75" customHeight="1" x14ac:dyDescent="0.25">
      <c r="A396" s="5"/>
    </row>
    <row r="397" spans="1:1" ht="15.75" customHeight="1" x14ac:dyDescent="0.25">
      <c r="A397" s="5"/>
    </row>
    <row r="398" spans="1:1" ht="15.75" customHeight="1" x14ac:dyDescent="0.25">
      <c r="A398" s="5"/>
    </row>
    <row r="399" spans="1:1" ht="15.75" customHeight="1" x14ac:dyDescent="0.25">
      <c r="A399" s="5"/>
    </row>
    <row r="400" spans="1:1" ht="15.75" customHeight="1" x14ac:dyDescent="0.25">
      <c r="A400" s="5"/>
    </row>
    <row r="401" spans="1:1" ht="15.75" customHeight="1" x14ac:dyDescent="0.25">
      <c r="A401" s="5"/>
    </row>
    <row r="402" spans="1:1" ht="15.75" customHeight="1" x14ac:dyDescent="0.25">
      <c r="A402" s="5"/>
    </row>
    <row r="403" spans="1:1" ht="15.75" customHeight="1" x14ac:dyDescent="0.25">
      <c r="A403" s="5"/>
    </row>
    <row r="404" spans="1:1" ht="15.75" customHeight="1" x14ac:dyDescent="0.25">
      <c r="A404" s="5"/>
    </row>
    <row r="405" spans="1:1" ht="15.75" customHeight="1" x14ac:dyDescent="0.25">
      <c r="A405" s="5"/>
    </row>
    <row r="406" spans="1:1" ht="15.75" customHeight="1" x14ac:dyDescent="0.25">
      <c r="A406" s="5"/>
    </row>
    <row r="407" spans="1:1" ht="15.75" customHeight="1" x14ac:dyDescent="0.25">
      <c r="A407" s="5"/>
    </row>
    <row r="408" spans="1:1" ht="15.75" customHeight="1" x14ac:dyDescent="0.25">
      <c r="A408" s="5"/>
    </row>
    <row r="409" spans="1:1" ht="15.75" customHeight="1" x14ac:dyDescent="0.25">
      <c r="A409" s="5"/>
    </row>
    <row r="410" spans="1:1" ht="15.75" customHeight="1" x14ac:dyDescent="0.25">
      <c r="A410" s="5"/>
    </row>
    <row r="411" spans="1:1" ht="15.75" customHeight="1" x14ac:dyDescent="0.25">
      <c r="A411" s="5"/>
    </row>
    <row r="412" spans="1:1" ht="15.75" customHeight="1" x14ac:dyDescent="0.25">
      <c r="A412" s="5"/>
    </row>
    <row r="413" spans="1:1" ht="15.75" customHeight="1" x14ac:dyDescent="0.25">
      <c r="A413" s="5"/>
    </row>
    <row r="414" spans="1:1" ht="15.75" customHeight="1" x14ac:dyDescent="0.25">
      <c r="A414" s="5"/>
    </row>
    <row r="415" spans="1:1" ht="15.75" customHeight="1" x14ac:dyDescent="0.25">
      <c r="A415" s="5"/>
    </row>
    <row r="416" spans="1:1" ht="15.75" customHeight="1" x14ac:dyDescent="0.25">
      <c r="A416" s="5"/>
    </row>
    <row r="417" spans="1:1" ht="15.75" customHeight="1" x14ac:dyDescent="0.25">
      <c r="A417" s="5"/>
    </row>
    <row r="418" spans="1:1" ht="15.75" customHeight="1" x14ac:dyDescent="0.25">
      <c r="A418" s="5"/>
    </row>
    <row r="419" spans="1:1" ht="15.75" customHeight="1" x14ac:dyDescent="0.25">
      <c r="A419" s="5"/>
    </row>
    <row r="420" spans="1:1" ht="15.75" customHeight="1" x14ac:dyDescent="0.25">
      <c r="A420" s="5"/>
    </row>
    <row r="421" spans="1:1" ht="15.75" customHeight="1" x14ac:dyDescent="0.25">
      <c r="A421" s="5"/>
    </row>
    <row r="422" spans="1:1" ht="15.75" customHeight="1" x14ac:dyDescent="0.25">
      <c r="A422" s="5"/>
    </row>
    <row r="423" spans="1:1" ht="15.75" customHeight="1" x14ac:dyDescent="0.25">
      <c r="A423" s="5"/>
    </row>
    <row r="424" spans="1:1" ht="15.75" customHeight="1" x14ac:dyDescent="0.25">
      <c r="A424" s="5"/>
    </row>
    <row r="425" spans="1:1" ht="15.75" customHeight="1" x14ac:dyDescent="0.25">
      <c r="A425" s="5"/>
    </row>
    <row r="426" spans="1:1" ht="15.75" customHeight="1" x14ac:dyDescent="0.25">
      <c r="A426" s="5"/>
    </row>
    <row r="427" spans="1:1" ht="15.75" customHeight="1" x14ac:dyDescent="0.25">
      <c r="A427" s="5"/>
    </row>
    <row r="428" spans="1:1" ht="15.75" customHeight="1" x14ac:dyDescent="0.25">
      <c r="A428" s="5"/>
    </row>
    <row r="429" spans="1:1" ht="15.75" customHeight="1" x14ac:dyDescent="0.25">
      <c r="A429" s="5"/>
    </row>
    <row r="430" spans="1:1" ht="15.75" customHeight="1" x14ac:dyDescent="0.25">
      <c r="A430" s="5"/>
    </row>
    <row r="431" spans="1:1" ht="15.75" customHeight="1" x14ac:dyDescent="0.25">
      <c r="A431" s="5"/>
    </row>
    <row r="432" spans="1:1" ht="15.75" customHeight="1" x14ac:dyDescent="0.25">
      <c r="A432" s="5"/>
    </row>
    <row r="433" spans="1:1" ht="15.75" customHeight="1" x14ac:dyDescent="0.25">
      <c r="A433" s="5"/>
    </row>
    <row r="434" spans="1:1" ht="15.75" customHeight="1" x14ac:dyDescent="0.25">
      <c r="A434" s="5"/>
    </row>
    <row r="435" spans="1:1" ht="15.75" customHeight="1" x14ac:dyDescent="0.25">
      <c r="A435" s="5"/>
    </row>
    <row r="436" spans="1:1" ht="15.75" customHeight="1" x14ac:dyDescent="0.25">
      <c r="A436" s="5"/>
    </row>
    <row r="437" spans="1:1" ht="15.75" customHeight="1" x14ac:dyDescent="0.25">
      <c r="A437" s="5"/>
    </row>
    <row r="438" spans="1:1" ht="15.75" customHeight="1" x14ac:dyDescent="0.25">
      <c r="A438" s="5"/>
    </row>
    <row r="439" spans="1:1" ht="15.75" customHeight="1" x14ac:dyDescent="0.25">
      <c r="A439" s="5"/>
    </row>
    <row r="440" spans="1:1" ht="15.75" customHeight="1" x14ac:dyDescent="0.25">
      <c r="A440" s="5"/>
    </row>
    <row r="441" spans="1:1" ht="15.75" customHeight="1" x14ac:dyDescent="0.25">
      <c r="A441" s="5"/>
    </row>
    <row r="442" spans="1:1" ht="15.75" customHeight="1" x14ac:dyDescent="0.25">
      <c r="A442" s="5"/>
    </row>
    <row r="443" spans="1:1" ht="15.75" customHeight="1" x14ac:dyDescent="0.25">
      <c r="A443" s="5"/>
    </row>
    <row r="444" spans="1:1" ht="15.75" customHeight="1" x14ac:dyDescent="0.25">
      <c r="A444" s="5"/>
    </row>
    <row r="445" spans="1:1" ht="15.75" customHeight="1" x14ac:dyDescent="0.25">
      <c r="A445" s="5"/>
    </row>
    <row r="446" spans="1:1" ht="15.75" customHeight="1" x14ac:dyDescent="0.25">
      <c r="A446" s="5"/>
    </row>
    <row r="447" spans="1:1" ht="15.75" customHeight="1" x14ac:dyDescent="0.25">
      <c r="A447" s="5"/>
    </row>
    <row r="448" spans="1:1" ht="15.75" customHeight="1" x14ac:dyDescent="0.25">
      <c r="A448" s="5"/>
    </row>
    <row r="449" spans="1:1" ht="15.75" customHeight="1" x14ac:dyDescent="0.25">
      <c r="A449" s="5"/>
    </row>
    <row r="450" spans="1:1" ht="15.75" customHeight="1" x14ac:dyDescent="0.25">
      <c r="A450" s="5"/>
    </row>
    <row r="451" spans="1:1" ht="15.75" customHeight="1" x14ac:dyDescent="0.25">
      <c r="A451" s="5"/>
    </row>
    <row r="452" spans="1:1" ht="15.75" customHeight="1" x14ac:dyDescent="0.25">
      <c r="A452" s="5"/>
    </row>
    <row r="453" spans="1:1" ht="15.75" customHeight="1" x14ac:dyDescent="0.25">
      <c r="A453" s="5"/>
    </row>
    <row r="454" spans="1:1" ht="15.75" customHeight="1" x14ac:dyDescent="0.25">
      <c r="A454" s="5"/>
    </row>
    <row r="455" spans="1:1" ht="15.75" customHeight="1" x14ac:dyDescent="0.25">
      <c r="A455" s="5"/>
    </row>
    <row r="456" spans="1:1" ht="15.75" customHeight="1" x14ac:dyDescent="0.25">
      <c r="A456" s="5"/>
    </row>
    <row r="457" spans="1:1" ht="15.75" customHeight="1" x14ac:dyDescent="0.25">
      <c r="A457" s="5"/>
    </row>
    <row r="458" spans="1:1" ht="15.75" customHeight="1" x14ac:dyDescent="0.25">
      <c r="A458" s="5"/>
    </row>
    <row r="459" spans="1:1" ht="15.75" customHeight="1" x14ac:dyDescent="0.25">
      <c r="A459" s="5"/>
    </row>
    <row r="460" spans="1:1" ht="15.75" customHeight="1" x14ac:dyDescent="0.25">
      <c r="A460" s="5"/>
    </row>
    <row r="461" spans="1:1" ht="15.75" customHeight="1" x14ac:dyDescent="0.25">
      <c r="A461" s="5"/>
    </row>
    <row r="462" spans="1:1" ht="15.75" customHeight="1" x14ac:dyDescent="0.25">
      <c r="A462" s="5"/>
    </row>
    <row r="463" spans="1:1" ht="15.75" customHeight="1" x14ac:dyDescent="0.25">
      <c r="A463" s="5"/>
    </row>
    <row r="464" spans="1:1" ht="15.75" customHeight="1" x14ac:dyDescent="0.25">
      <c r="A464" s="5"/>
    </row>
    <row r="465" spans="1:1" ht="15.75" customHeight="1" x14ac:dyDescent="0.25">
      <c r="A465" s="5"/>
    </row>
    <row r="466" spans="1:1" ht="15.75" customHeight="1" x14ac:dyDescent="0.25">
      <c r="A466" s="5"/>
    </row>
    <row r="467" spans="1:1" ht="15.75" customHeight="1" x14ac:dyDescent="0.25">
      <c r="A467" s="5"/>
    </row>
    <row r="468" spans="1:1" ht="15.75" customHeight="1" x14ac:dyDescent="0.25">
      <c r="A468" s="5"/>
    </row>
    <row r="469" spans="1:1" ht="15.75" customHeight="1" x14ac:dyDescent="0.25">
      <c r="A469" s="5"/>
    </row>
    <row r="470" spans="1:1" ht="15.75" customHeight="1" x14ac:dyDescent="0.25">
      <c r="A470" s="5"/>
    </row>
    <row r="471" spans="1:1" ht="15.75" customHeight="1" x14ac:dyDescent="0.25">
      <c r="A471" s="5"/>
    </row>
    <row r="472" spans="1:1" ht="15.75" customHeight="1" x14ac:dyDescent="0.25">
      <c r="A472" s="5"/>
    </row>
    <row r="473" spans="1:1" ht="15.75" customHeight="1" x14ac:dyDescent="0.25">
      <c r="A473" s="5"/>
    </row>
    <row r="474" spans="1:1" ht="15.75" customHeight="1" x14ac:dyDescent="0.25">
      <c r="A474" s="5"/>
    </row>
    <row r="475" spans="1:1" ht="15.75" customHeight="1" x14ac:dyDescent="0.25">
      <c r="A475" s="5"/>
    </row>
    <row r="476" spans="1:1" ht="15.75" customHeight="1" x14ac:dyDescent="0.25">
      <c r="A476" s="5"/>
    </row>
    <row r="477" spans="1:1" ht="15.75" customHeight="1" x14ac:dyDescent="0.25">
      <c r="A477" s="5"/>
    </row>
    <row r="478" spans="1:1" ht="15.75" customHeight="1" x14ac:dyDescent="0.25">
      <c r="A478" s="5"/>
    </row>
    <row r="479" spans="1:1" ht="15.75" customHeight="1" x14ac:dyDescent="0.25">
      <c r="A479" s="5"/>
    </row>
    <row r="480" spans="1:1" ht="15.75" customHeight="1" x14ac:dyDescent="0.25">
      <c r="A480" s="5"/>
    </row>
    <row r="481" spans="1:1" ht="15.75" customHeight="1" x14ac:dyDescent="0.25">
      <c r="A481" s="5"/>
    </row>
    <row r="482" spans="1:1" ht="15.75" customHeight="1" x14ac:dyDescent="0.25">
      <c r="A482" s="5"/>
    </row>
    <row r="483" spans="1:1" ht="15.75" customHeight="1" x14ac:dyDescent="0.25">
      <c r="A483" s="5"/>
    </row>
    <row r="484" spans="1:1" ht="15.75" customHeight="1" x14ac:dyDescent="0.25">
      <c r="A484" s="5"/>
    </row>
    <row r="485" spans="1:1" ht="15.75" customHeight="1" x14ac:dyDescent="0.25">
      <c r="A485" s="5"/>
    </row>
    <row r="486" spans="1:1" ht="15.75" customHeight="1" x14ac:dyDescent="0.25">
      <c r="A486" s="5"/>
    </row>
    <row r="487" spans="1:1" ht="15.75" customHeight="1" x14ac:dyDescent="0.25">
      <c r="A487" s="5"/>
    </row>
    <row r="488" spans="1:1" ht="15.75" customHeight="1" x14ac:dyDescent="0.25">
      <c r="A488" s="5"/>
    </row>
    <row r="489" spans="1:1" ht="15.75" customHeight="1" x14ac:dyDescent="0.25">
      <c r="A489" s="5"/>
    </row>
    <row r="490" spans="1:1" ht="15.75" customHeight="1" x14ac:dyDescent="0.25">
      <c r="A490" s="5"/>
    </row>
    <row r="491" spans="1:1" ht="15.75" customHeight="1" x14ac:dyDescent="0.25">
      <c r="A491" s="5"/>
    </row>
    <row r="492" spans="1:1" ht="15.75" customHeight="1" x14ac:dyDescent="0.25">
      <c r="A492" s="5"/>
    </row>
    <row r="493" spans="1:1" ht="15.75" customHeight="1" x14ac:dyDescent="0.25">
      <c r="A493" s="5"/>
    </row>
    <row r="494" spans="1:1" ht="15.75" customHeight="1" x14ac:dyDescent="0.25">
      <c r="A494" s="5"/>
    </row>
    <row r="495" spans="1:1" ht="15.75" customHeight="1" x14ac:dyDescent="0.25">
      <c r="A495" s="5"/>
    </row>
    <row r="496" spans="1:1" ht="15.75" customHeight="1" x14ac:dyDescent="0.25">
      <c r="A496" s="5"/>
    </row>
    <row r="497" spans="1:1" ht="15.75" customHeight="1" x14ac:dyDescent="0.25">
      <c r="A497" s="5"/>
    </row>
    <row r="498" spans="1:1" ht="15.75" customHeight="1" x14ac:dyDescent="0.25">
      <c r="A498" s="5"/>
    </row>
    <row r="499" spans="1:1" ht="15.75" customHeight="1" x14ac:dyDescent="0.25">
      <c r="A499" s="5"/>
    </row>
    <row r="500" spans="1:1" ht="15.75" customHeight="1" x14ac:dyDescent="0.25">
      <c r="A500" s="5"/>
    </row>
    <row r="501" spans="1:1" ht="15.75" customHeight="1" x14ac:dyDescent="0.25">
      <c r="A501" s="5"/>
    </row>
    <row r="502" spans="1:1" ht="15.75" customHeight="1" x14ac:dyDescent="0.25">
      <c r="A502" s="5"/>
    </row>
    <row r="503" spans="1:1" ht="15.75" customHeight="1" x14ac:dyDescent="0.25">
      <c r="A503" s="5"/>
    </row>
    <row r="504" spans="1:1" ht="15.75" customHeight="1" x14ac:dyDescent="0.25">
      <c r="A504" s="5"/>
    </row>
    <row r="505" spans="1:1" ht="15.75" customHeight="1" x14ac:dyDescent="0.25">
      <c r="A505" s="5"/>
    </row>
    <row r="506" spans="1:1" ht="15.75" customHeight="1" x14ac:dyDescent="0.25">
      <c r="A506" s="5"/>
    </row>
    <row r="507" spans="1:1" ht="15.75" customHeight="1" x14ac:dyDescent="0.25">
      <c r="A507" s="5"/>
    </row>
    <row r="508" spans="1:1" ht="15.75" customHeight="1" x14ac:dyDescent="0.25">
      <c r="A508" s="5"/>
    </row>
    <row r="509" spans="1:1" ht="15.75" customHeight="1" x14ac:dyDescent="0.25">
      <c r="A509" s="5"/>
    </row>
    <row r="510" spans="1:1" ht="15.75" customHeight="1" x14ac:dyDescent="0.25">
      <c r="A510" s="5"/>
    </row>
    <row r="511" spans="1:1" ht="15.75" customHeight="1" x14ac:dyDescent="0.25">
      <c r="A511" s="5"/>
    </row>
    <row r="512" spans="1:1" ht="15.75" customHeight="1" x14ac:dyDescent="0.25">
      <c r="A512" s="5"/>
    </row>
    <row r="513" spans="1:1" ht="15.75" customHeight="1" x14ac:dyDescent="0.25">
      <c r="A513" s="5"/>
    </row>
    <row r="514" spans="1:1" ht="15.75" customHeight="1" x14ac:dyDescent="0.25">
      <c r="A514" s="5"/>
    </row>
    <row r="515" spans="1:1" ht="15.75" customHeight="1" x14ac:dyDescent="0.25">
      <c r="A515" s="5"/>
    </row>
    <row r="516" spans="1:1" ht="15.75" customHeight="1" x14ac:dyDescent="0.25">
      <c r="A516" s="5"/>
    </row>
    <row r="517" spans="1:1" ht="15.75" customHeight="1" x14ac:dyDescent="0.25">
      <c r="A517" s="5"/>
    </row>
    <row r="518" spans="1:1" ht="15.75" customHeight="1" x14ac:dyDescent="0.25">
      <c r="A518" s="5"/>
    </row>
    <row r="519" spans="1:1" ht="15.75" customHeight="1" x14ac:dyDescent="0.25">
      <c r="A519" s="5"/>
    </row>
    <row r="520" spans="1:1" ht="15.75" customHeight="1" x14ac:dyDescent="0.25">
      <c r="A520" s="5"/>
    </row>
    <row r="521" spans="1:1" ht="15.75" customHeight="1" x14ac:dyDescent="0.25">
      <c r="A521" s="5"/>
    </row>
    <row r="522" spans="1:1" ht="15.75" customHeight="1" x14ac:dyDescent="0.25">
      <c r="A522" s="5"/>
    </row>
    <row r="523" spans="1:1" ht="15.75" customHeight="1" x14ac:dyDescent="0.25">
      <c r="A523" s="5"/>
    </row>
    <row r="524" spans="1:1" ht="15.75" customHeight="1" x14ac:dyDescent="0.25">
      <c r="A524" s="5"/>
    </row>
    <row r="525" spans="1:1" ht="15.75" customHeight="1" x14ac:dyDescent="0.25">
      <c r="A525" s="5"/>
    </row>
    <row r="526" spans="1:1" ht="15.75" customHeight="1" x14ac:dyDescent="0.25">
      <c r="A526" s="5"/>
    </row>
    <row r="527" spans="1:1" ht="15.75" customHeight="1" x14ac:dyDescent="0.25">
      <c r="A527" s="5"/>
    </row>
    <row r="528" spans="1:1" ht="15.75" customHeight="1" x14ac:dyDescent="0.25">
      <c r="A528" s="5"/>
    </row>
    <row r="529" spans="1:1" ht="15.75" customHeight="1" x14ac:dyDescent="0.25">
      <c r="A529" s="5"/>
    </row>
    <row r="530" spans="1:1" ht="15.75" customHeight="1" x14ac:dyDescent="0.25">
      <c r="A530" s="5"/>
    </row>
    <row r="531" spans="1:1" ht="15.75" customHeight="1" x14ac:dyDescent="0.25">
      <c r="A531" s="5"/>
    </row>
    <row r="532" spans="1:1" ht="15.75" customHeight="1" x14ac:dyDescent="0.25">
      <c r="A532" s="5"/>
    </row>
    <row r="533" spans="1:1" ht="15.75" customHeight="1" x14ac:dyDescent="0.25">
      <c r="A533" s="5"/>
    </row>
    <row r="534" spans="1:1" ht="15.75" customHeight="1" x14ac:dyDescent="0.25">
      <c r="A534" s="5"/>
    </row>
    <row r="535" spans="1:1" ht="15.75" customHeight="1" x14ac:dyDescent="0.25">
      <c r="A535" s="5"/>
    </row>
    <row r="536" spans="1:1" ht="15.75" customHeight="1" x14ac:dyDescent="0.25">
      <c r="A536" s="5"/>
    </row>
    <row r="537" spans="1:1" ht="15.75" customHeight="1" x14ac:dyDescent="0.25">
      <c r="A537" s="5"/>
    </row>
    <row r="538" spans="1:1" ht="15.75" customHeight="1" x14ac:dyDescent="0.25">
      <c r="A538" s="5"/>
    </row>
    <row r="539" spans="1:1" ht="15.75" customHeight="1" x14ac:dyDescent="0.25">
      <c r="A539" s="5"/>
    </row>
    <row r="540" spans="1:1" ht="15.75" customHeight="1" x14ac:dyDescent="0.25">
      <c r="A540" s="5"/>
    </row>
    <row r="541" spans="1:1" ht="15.75" customHeight="1" x14ac:dyDescent="0.25">
      <c r="A541" s="5"/>
    </row>
    <row r="542" spans="1:1" ht="15.75" customHeight="1" x14ac:dyDescent="0.25">
      <c r="A542" s="5"/>
    </row>
    <row r="543" spans="1:1" ht="15.75" customHeight="1" x14ac:dyDescent="0.25">
      <c r="A543" s="5"/>
    </row>
    <row r="544" spans="1:1" ht="15.75" customHeight="1" x14ac:dyDescent="0.25">
      <c r="A544" s="5"/>
    </row>
    <row r="545" spans="1:1" ht="15.75" customHeight="1" x14ac:dyDescent="0.25">
      <c r="A545" s="5"/>
    </row>
    <row r="546" spans="1:1" ht="15.75" customHeight="1" x14ac:dyDescent="0.25">
      <c r="A546" s="5"/>
    </row>
    <row r="547" spans="1:1" ht="15.75" customHeight="1" x14ac:dyDescent="0.25">
      <c r="A547" s="5"/>
    </row>
    <row r="548" spans="1:1" ht="15.75" customHeight="1" x14ac:dyDescent="0.25">
      <c r="A548" s="5"/>
    </row>
    <row r="549" spans="1:1" ht="15.75" customHeight="1" x14ac:dyDescent="0.25">
      <c r="A549" s="5"/>
    </row>
    <row r="550" spans="1:1" ht="15.75" customHeight="1" x14ac:dyDescent="0.25">
      <c r="A550" s="5"/>
    </row>
    <row r="551" spans="1:1" ht="15.75" customHeight="1" x14ac:dyDescent="0.25">
      <c r="A551" s="5"/>
    </row>
    <row r="552" spans="1:1" ht="15.75" customHeight="1" x14ac:dyDescent="0.25">
      <c r="A552" s="5"/>
    </row>
    <row r="553" spans="1:1" ht="15.75" customHeight="1" x14ac:dyDescent="0.25">
      <c r="A553" s="5"/>
    </row>
    <row r="554" spans="1:1" ht="15.75" customHeight="1" x14ac:dyDescent="0.25">
      <c r="A554" s="5"/>
    </row>
    <row r="555" spans="1:1" ht="15.75" customHeight="1" x14ac:dyDescent="0.25">
      <c r="A555" s="5"/>
    </row>
    <row r="556" spans="1:1" ht="15.75" customHeight="1" x14ac:dyDescent="0.25">
      <c r="A556" s="5"/>
    </row>
    <row r="557" spans="1:1" ht="15.75" customHeight="1" x14ac:dyDescent="0.25">
      <c r="A557" s="5"/>
    </row>
    <row r="558" spans="1:1" ht="15.75" customHeight="1" x14ac:dyDescent="0.25">
      <c r="A558" s="5"/>
    </row>
    <row r="559" spans="1:1" ht="15.75" customHeight="1" x14ac:dyDescent="0.25">
      <c r="A559" s="5"/>
    </row>
    <row r="560" spans="1:1" ht="15.75" customHeight="1" x14ac:dyDescent="0.25">
      <c r="A560" s="5"/>
    </row>
    <row r="561" spans="1:1" ht="15.75" customHeight="1" x14ac:dyDescent="0.25">
      <c r="A561" s="5"/>
    </row>
    <row r="562" spans="1:1" ht="15.75" customHeight="1" x14ac:dyDescent="0.25">
      <c r="A562" s="5"/>
    </row>
    <row r="563" spans="1:1" ht="15.75" customHeight="1" x14ac:dyDescent="0.25">
      <c r="A563" s="5"/>
    </row>
    <row r="564" spans="1:1" ht="15.75" customHeight="1" x14ac:dyDescent="0.25">
      <c r="A564" s="5"/>
    </row>
    <row r="565" spans="1:1" ht="15.75" customHeight="1" x14ac:dyDescent="0.25">
      <c r="A565" s="5"/>
    </row>
    <row r="566" spans="1:1" ht="15.75" customHeight="1" x14ac:dyDescent="0.25">
      <c r="A566" s="5"/>
    </row>
    <row r="567" spans="1:1" ht="15.75" customHeight="1" x14ac:dyDescent="0.25">
      <c r="A567" s="5"/>
    </row>
    <row r="568" spans="1:1" ht="15.75" customHeight="1" x14ac:dyDescent="0.25">
      <c r="A568" s="5"/>
    </row>
    <row r="569" spans="1:1" ht="15.75" customHeight="1" x14ac:dyDescent="0.25">
      <c r="A569" s="5"/>
    </row>
    <row r="570" spans="1:1" ht="15.75" customHeight="1" x14ac:dyDescent="0.25">
      <c r="A570" s="5"/>
    </row>
    <row r="571" spans="1:1" ht="15.75" customHeight="1" x14ac:dyDescent="0.25">
      <c r="A571" s="5"/>
    </row>
    <row r="572" spans="1:1" ht="15.75" customHeight="1" x14ac:dyDescent="0.25">
      <c r="A572" s="5"/>
    </row>
    <row r="573" spans="1:1" ht="15.75" customHeight="1" x14ac:dyDescent="0.25">
      <c r="A573" s="5"/>
    </row>
    <row r="574" spans="1:1" ht="15.75" customHeight="1" x14ac:dyDescent="0.25">
      <c r="A574" s="5"/>
    </row>
    <row r="575" spans="1:1" ht="15.75" customHeight="1" x14ac:dyDescent="0.25">
      <c r="A575" s="5"/>
    </row>
    <row r="576" spans="1:1" ht="15.75" customHeight="1" x14ac:dyDescent="0.25">
      <c r="A576" s="5"/>
    </row>
    <row r="577" spans="1:1" ht="15.75" customHeight="1" x14ac:dyDescent="0.25">
      <c r="A577" s="5"/>
    </row>
    <row r="578" spans="1:1" ht="15.75" customHeight="1" x14ac:dyDescent="0.25">
      <c r="A578" s="5"/>
    </row>
    <row r="579" spans="1:1" ht="15.75" customHeight="1" x14ac:dyDescent="0.25">
      <c r="A579" s="5"/>
    </row>
    <row r="580" spans="1:1" ht="15.75" customHeight="1" x14ac:dyDescent="0.25">
      <c r="A580" s="5"/>
    </row>
    <row r="581" spans="1:1" ht="15.75" customHeight="1" x14ac:dyDescent="0.25">
      <c r="A581" s="5"/>
    </row>
    <row r="582" spans="1:1" ht="15.75" customHeight="1" x14ac:dyDescent="0.25">
      <c r="A582" s="5"/>
    </row>
    <row r="583" spans="1:1" ht="15.75" customHeight="1" x14ac:dyDescent="0.25">
      <c r="A583" s="5"/>
    </row>
    <row r="584" spans="1:1" ht="15.75" customHeight="1" x14ac:dyDescent="0.25">
      <c r="A584" s="5"/>
    </row>
    <row r="585" spans="1:1" ht="15.75" customHeight="1" x14ac:dyDescent="0.25">
      <c r="A585" s="5"/>
    </row>
    <row r="586" spans="1:1" ht="15.75" customHeight="1" x14ac:dyDescent="0.25">
      <c r="A586" s="5"/>
    </row>
    <row r="587" spans="1:1" ht="15.75" customHeight="1" x14ac:dyDescent="0.25">
      <c r="A587" s="5"/>
    </row>
    <row r="588" spans="1:1" ht="15.75" customHeight="1" x14ac:dyDescent="0.25">
      <c r="A588" s="5"/>
    </row>
    <row r="589" spans="1:1" ht="15.75" customHeight="1" x14ac:dyDescent="0.25">
      <c r="A589" s="5"/>
    </row>
    <row r="590" spans="1:1" ht="15.75" customHeight="1" x14ac:dyDescent="0.25">
      <c r="A590" s="5"/>
    </row>
    <row r="591" spans="1:1" ht="15.75" customHeight="1" x14ac:dyDescent="0.25">
      <c r="A591" s="5"/>
    </row>
    <row r="592" spans="1:1" ht="15.75" customHeight="1" x14ac:dyDescent="0.25">
      <c r="A592" s="5"/>
    </row>
    <row r="593" spans="1:1" ht="15.75" customHeight="1" x14ac:dyDescent="0.25">
      <c r="A593" s="5"/>
    </row>
    <row r="594" spans="1:1" ht="15.75" customHeight="1" x14ac:dyDescent="0.25">
      <c r="A594" s="5"/>
    </row>
    <row r="595" spans="1:1" ht="15.75" customHeight="1" x14ac:dyDescent="0.25">
      <c r="A595" s="5"/>
    </row>
    <row r="596" spans="1:1" ht="15.75" customHeight="1" x14ac:dyDescent="0.25">
      <c r="A596" s="5"/>
    </row>
    <row r="597" spans="1:1" ht="15.75" customHeight="1" x14ac:dyDescent="0.25">
      <c r="A597" s="5"/>
    </row>
    <row r="598" spans="1:1" ht="15.75" customHeight="1" x14ac:dyDescent="0.25">
      <c r="A598" s="5"/>
    </row>
    <row r="599" spans="1:1" ht="15.75" customHeight="1" x14ac:dyDescent="0.25">
      <c r="A599" s="5"/>
    </row>
    <row r="600" spans="1:1" ht="15.75" customHeight="1" x14ac:dyDescent="0.25">
      <c r="A600" s="5"/>
    </row>
    <row r="601" spans="1:1" ht="15.75" customHeight="1" x14ac:dyDescent="0.25">
      <c r="A601" s="5"/>
    </row>
    <row r="602" spans="1:1" ht="15.75" customHeight="1" x14ac:dyDescent="0.25">
      <c r="A602" s="5"/>
    </row>
    <row r="603" spans="1:1" ht="15.75" customHeight="1" x14ac:dyDescent="0.25">
      <c r="A603" s="5"/>
    </row>
    <row r="604" spans="1:1" ht="15.75" customHeight="1" x14ac:dyDescent="0.25">
      <c r="A604" s="5"/>
    </row>
    <row r="605" spans="1:1" ht="15.75" customHeight="1" x14ac:dyDescent="0.25">
      <c r="A605" s="5"/>
    </row>
    <row r="606" spans="1:1" ht="15.75" customHeight="1" x14ac:dyDescent="0.25">
      <c r="A606" s="5"/>
    </row>
    <row r="607" spans="1:1" ht="15.75" customHeight="1" x14ac:dyDescent="0.25">
      <c r="A607" s="5"/>
    </row>
    <row r="608" spans="1:1" ht="15.75" customHeight="1" x14ac:dyDescent="0.25">
      <c r="A608" s="5"/>
    </row>
    <row r="609" spans="1:1" ht="15.75" customHeight="1" x14ac:dyDescent="0.25">
      <c r="A609" s="5"/>
    </row>
    <row r="610" spans="1:1" ht="15.75" customHeight="1" x14ac:dyDescent="0.25">
      <c r="A610" s="5"/>
    </row>
    <row r="611" spans="1:1" ht="15.75" customHeight="1" x14ac:dyDescent="0.25">
      <c r="A611" s="5"/>
    </row>
    <row r="612" spans="1:1" ht="15.75" customHeight="1" x14ac:dyDescent="0.25">
      <c r="A612" s="5"/>
    </row>
    <row r="613" spans="1:1" ht="15.75" customHeight="1" x14ac:dyDescent="0.25">
      <c r="A613" s="5"/>
    </row>
    <row r="614" spans="1:1" ht="15.75" customHeight="1" x14ac:dyDescent="0.25">
      <c r="A614" s="5"/>
    </row>
    <row r="615" spans="1:1" ht="15.75" customHeight="1" x14ac:dyDescent="0.25">
      <c r="A615" s="5"/>
    </row>
    <row r="616" spans="1:1" ht="15.75" customHeight="1" x14ac:dyDescent="0.25">
      <c r="A616" s="5"/>
    </row>
    <row r="617" spans="1:1" ht="15.75" customHeight="1" x14ac:dyDescent="0.25">
      <c r="A617" s="5"/>
    </row>
    <row r="618" spans="1:1" ht="15.75" customHeight="1" x14ac:dyDescent="0.25">
      <c r="A618" s="5"/>
    </row>
    <row r="619" spans="1:1" ht="15.75" customHeight="1" x14ac:dyDescent="0.25">
      <c r="A619" s="5"/>
    </row>
    <row r="620" spans="1:1" ht="15.75" customHeight="1" x14ac:dyDescent="0.25">
      <c r="A620" s="5"/>
    </row>
    <row r="621" spans="1:1" ht="15.75" customHeight="1" x14ac:dyDescent="0.25">
      <c r="A621" s="5"/>
    </row>
    <row r="622" spans="1:1" ht="15.75" customHeight="1" x14ac:dyDescent="0.25">
      <c r="A622" s="5"/>
    </row>
    <row r="623" spans="1:1" ht="15.75" customHeight="1" x14ac:dyDescent="0.25">
      <c r="A623" s="5"/>
    </row>
    <row r="624" spans="1:1" ht="15.75" customHeight="1" x14ac:dyDescent="0.25">
      <c r="A624" s="5"/>
    </row>
    <row r="625" spans="1:1" ht="15.75" customHeight="1" x14ac:dyDescent="0.25">
      <c r="A625" s="5"/>
    </row>
    <row r="626" spans="1:1" ht="15.75" customHeight="1" x14ac:dyDescent="0.25">
      <c r="A626" s="5"/>
    </row>
    <row r="627" spans="1:1" ht="15.75" customHeight="1" x14ac:dyDescent="0.25">
      <c r="A627" s="5"/>
    </row>
    <row r="628" spans="1:1" ht="15.75" customHeight="1" x14ac:dyDescent="0.25">
      <c r="A628" s="5"/>
    </row>
    <row r="629" spans="1:1" ht="15.75" customHeight="1" x14ac:dyDescent="0.25">
      <c r="A629" s="5"/>
    </row>
    <row r="630" spans="1:1" ht="15.75" customHeight="1" x14ac:dyDescent="0.25">
      <c r="A630" s="5"/>
    </row>
    <row r="631" spans="1:1" ht="15.75" customHeight="1" x14ac:dyDescent="0.25">
      <c r="A631" s="5"/>
    </row>
    <row r="632" spans="1:1" ht="15.75" customHeight="1" x14ac:dyDescent="0.25">
      <c r="A632" s="5"/>
    </row>
    <row r="633" spans="1:1" ht="15.75" customHeight="1" x14ac:dyDescent="0.25">
      <c r="A633" s="5"/>
    </row>
    <row r="634" spans="1:1" ht="15.75" customHeight="1" x14ac:dyDescent="0.25">
      <c r="A634" s="5"/>
    </row>
    <row r="635" spans="1:1" ht="15.75" customHeight="1" x14ac:dyDescent="0.25">
      <c r="A635" s="5"/>
    </row>
    <row r="636" spans="1:1" ht="15.75" customHeight="1" x14ac:dyDescent="0.25">
      <c r="A636" s="5"/>
    </row>
    <row r="637" spans="1:1" ht="15.75" customHeight="1" x14ac:dyDescent="0.25">
      <c r="A637" s="5"/>
    </row>
    <row r="638" spans="1:1" ht="15.75" customHeight="1" x14ac:dyDescent="0.25">
      <c r="A638" s="5"/>
    </row>
    <row r="639" spans="1:1" ht="15.75" customHeight="1" x14ac:dyDescent="0.25">
      <c r="A639" s="5"/>
    </row>
    <row r="640" spans="1:1" ht="15.75" customHeight="1" x14ac:dyDescent="0.25">
      <c r="A640" s="5"/>
    </row>
    <row r="641" spans="1:1" ht="15.75" customHeight="1" x14ac:dyDescent="0.25">
      <c r="A641" s="5"/>
    </row>
    <row r="642" spans="1:1" ht="15.75" customHeight="1" x14ac:dyDescent="0.25">
      <c r="A642" s="5"/>
    </row>
    <row r="643" spans="1:1" ht="15.75" customHeight="1" x14ac:dyDescent="0.25">
      <c r="A643" s="5"/>
    </row>
    <row r="644" spans="1:1" ht="15.75" customHeight="1" x14ac:dyDescent="0.25">
      <c r="A644" s="5"/>
    </row>
    <row r="645" spans="1:1" ht="15.75" customHeight="1" x14ac:dyDescent="0.25">
      <c r="A645" s="5"/>
    </row>
    <row r="646" spans="1:1" ht="15.75" customHeight="1" x14ac:dyDescent="0.25">
      <c r="A646" s="5"/>
    </row>
    <row r="647" spans="1:1" ht="15.75" customHeight="1" x14ac:dyDescent="0.25">
      <c r="A647" s="5"/>
    </row>
    <row r="648" spans="1:1" ht="15.75" customHeight="1" x14ac:dyDescent="0.25">
      <c r="A648" s="5"/>
    </row>
    <row r="649" spans="1:1" ht="15.75" customHeight="1" x14ac:dyDescent="0.25">
      <c r="A649" s="5"/>
    </row>
    <row r="650" spans="1:1" ht="15.75" customHeight="1" x14ac:dyDescent="0.25">
      <c r="A650" s="5"/>
    </row>
    <row r="651" spans="1:1" ht="15.75" customHeight="1" x14ac:dyDescent="0.25">
      <c r="A651" s="5"/>
    </row>
    <row r="652" spans="1:1" ht="15.75" customHeight="1" x14ac:dyDescent="0.25">
      <c r="A652" s="5"/>
    </row>
    <row r="653" spans="1:1" ht="15.75" customHeight="1" x14ac:dyDescent="0.25">
      <c r="A653" s="5"/>
    </row>
    <row r="654" spans="1:1" ht="15.75" customHeight="1" x14ac:dyDescent="0.25">
      <c r="A654" s="5"/>
    </row>
    <row r="655" spans="1:1" ht="15.75" customHeight="1" x14ac:dyDescent="0.25">
      <c r="A655" s="5"/>
    </row>
    <row r="656" spans="1:1" ht="15.75" customHeight="1" x14ac:dyDescent="0.25">
      <c r="A656" s="5"/>
    </row>
    <row r="657" spans="1:1" ht="15.75" customHeight="1" x14ac:dyDescent="0.25">
      <c r="A657" s="5"/>
    </row>
    <row r="658" spans="1:1" ht="15.75" customHeight="1" x14ac:dyDescent="0.25">
      <c r="A658" s="5"/>
    </row>
    <row r="659" spans="1:1" ht="15.75" customHeight="1" x14ac:dyDescent="0.25">
      <c r="A659" s="5"/>
    </row>
    <row r="660" spans="1:1" ht="15.75" customHeight="1" x14ac:dyDescent="0.25">
      <c r="A660" s="5"/>
    </row>
    <row r="661" spans="1:1" ht="15.75" customHeight="1" x14ac:dyDescent="0.25">
      <c r="A661" s="5"/>
    </row>
    <row r="662" spans="1:1" ht="15.75" customHeight="1" x14ac:dyDescent="0.25">
      <c r="A662" s="5"/>
    </row>
    <row r="663" spans="1:1" ht="15.75" customHeight="1" x14ac:dyDescent="0.25">
      <c r="A663" s="5"/>
    </row>
    <row r="664" spans="1:1" ht="15.75" customHeight="1" x14ac:dyDescent="0.25">
      <c r="A664" s="5"/>
    </row>
    <row r="665" spans="1:1" ht="15.75" customHeight="1" x14ac:dyDescent="0.25">
      <c r="A665" s="5"/>
    </row>
    <row r="666" spans="1:1" ht="15.75" customHeight="1" x14ac:dyDescent="0.25">
      <c r="A666" s="5"/>
    </row>
    <row r="667" spans="1:1" ht="15.75" customHeight="1" x14ac:dyDescent="0.25">
      <c r="A667" s="5"/>
    </row>
    <row r="668" spans="1:1" ht="15.75" customHeight="1" x14ac:dyDescent="0.25">
      <c r="A668" s="5"/>
    </row>
    <row r="669" spans="1:1" ht="15.75" customHeight="1" x14ac:dyDescent="0.25">
      <c r="A669" s="5"/>
    </row>
    <row r="670" spans="1:1" ht="15.75" customHeight="1" x14ac:dyDescent="0.25">
      <c r="A670" s="5"/>
    </row>
    <row r="671" spans="1:1" ht="15.75" customHeight="1" x14ac:dyDescent="0.25">
      <c r="A671" s="5"/>
    </row>
    <row r="672" spans="1:1" ht="15.75" customHeight="1" x14ac:dyDescent="0.25">
      <c r="A672" s="5"/>
    </row>
    <row r="673" spans="1:1" ht="15.75" customHeight="1" x14ac:dyDescent="0.25">
      <c r="A673" s="5"/>
    </row>
    <row r="674" spans="1:1" ht="15.75" customHeight="1" x14ac:dyDescent="0.25">
      <c r="A674" s="5"/>
    </row>
    <row r="675" spans="1:1" ht="15.75" customHeight="1" x14ac:dyDescent="0.25">
      <c r="A675" s="5"/>
    </row>
    <row r="676" spans="1:1" ht="15.75" customHeight="1" x14ac:dyDescent="0.25">
      <c r="A676" s="5"/>
    </row>
    <row r="677" spans="1:1" ht="15.75" customHeight="1" x14ac:dyDescent="0.25">
      <c r="A677" s="5"/>
    </row>
    <row r="678" spans="1:1" ht="15.75" customHeight="1" x14ac:dyDescent="0.25">
      <c r="A678" s="5"/>
    </row>
    <row r="679" spans="1:1" ht="15.75" customHeight="1" x14ac:dyDescent="0.25">
      <c r="A679" s="5"/>
    </row>
    <row r="680" spans="1:1" ht="15.75" customHeight="1" x14ac:dyDescent="0.25">
      <c r="A680" s="5"/>
    </row>
    <row r="681" spans="1:1" ht="15.75" customHeight="1" x14ac:dyDescent="0.25">
      <c r="A681" s="5"/>
    </row>
    <row r="682" spans="1:1" ht="15.75" customHeight="1" x14ac:dyDescent="0.25">
      <c r="A682" s="5"/>
    </row>
    <row r="683" spans="1:1" ht="15.75" customHeight="1" x14ac:dyDescent="0.25">
      <c r="A683" s="5"/>
    </row>
    <row r="684" spans="1:1" ht="15.75" customHeight="1" x14ac:dyDescent="0.25">
      <c r="A684" s="5"/>
    </row>
    <row r="685" spans="1:1" ht="15.75" customHeight="1" x14ac:dyDescent="0.25">
      <c r="A685" s="5"/>
    </row>
    <row r="686" spans="1:1" ht="15.75" customHeight="1" x14ac:dyDescent="0.25">
      <c r="A686" s="5"/>
    </row>
    <row r="687" spans="1:1" ht="15.75" customHeight="1" x14ac:dyDescent="0.25">
      <c r="A687" s="5"/>
    </row>
    <row r="688" spans="1:1" ht="15.75" customHeight="1" x14ac:dyDescent="0.25">
      <c r="A688" s="5"/>
    </row>
    <row r="689" spans="1:1" ht="15.75" customHeight="1" x14ac:dyDescent="0.25">
      <c r="A689" s="5"/>
    </row>
    <row r="690" spans="1:1" ht="15.75" customHeight="1" x14ac:dyDescent="0.25">
      <c r="A690" s="5"/>
    </row>
    <row r="691" spans="1:1" ht="15.75" customHeight="1" x14ac:dyDescent="0.25">
      <c r="A691" s="5"/>
    </row>
    <row r="692" spans="1:1" ht="15.75" customHeight="1" x14ac:dyDescent="0.25">
      <c r="A692" s="5"/>
    </row>
    <row r="693" spans="1:1" ht="15.75" customHeight="1" x14ac:dyDescent="0.25">
      <c r="A693" s="5"/>
    </row>
    <row r="694" spans="1:1" ht="15.75" customHeight="1" x14ac:dyDescent="0.25">
      <c r="A694" s="5"/>
    </row>
    <row r="695" spans="1:1" ht="15.75" customHeight="1" x14ac:dyDescent="0.25">
      <c r="A695" s="5"/>
    </row>
    <row r="696" spans="1:1" ht="15.75" customHeight="1" x14ac:dyDescent="0.25">
      <c r="A696" s="5"/>
    </row>
    <row r="697" spans="1:1" ht="15.75" customHeight="1" x14ac:dyDescent="0.25">
      <c r="A697" s="5"/>
    </row>
    <row r="698" spans="1:1" ht="15.75" customHeight="1" x14ac:dyDescent="0.25">
      <c r="A698" s="5"/>
    </row>
    <row r="699" spans="1:1" ht="15.75" customHeight="1" x14ac:dyDescent="0.25">
      <c r="A699" s="5"/>
    </row>
    <row r="700" spans="1:1" ht="15.75" customHeight="1" x14ac:dyDescent="0.25">
      <c r="A700" s="5"/>
    </row>
    <row r="701" spans="1:1" ht="15.75" customHeight="1" x14ac:dyDescent="0.25">
      <c r="A701" s="5"/>
    </row>
    <row r="702" spans="1:1" ht="15.75" customHeight="1" x14ac:dyDescent="0.25">
      <c r="A702" s="5"/>
    </row>
    <row r="703" spans="1:1" ht="15.75" customHeight="1" x14ac:dyDescent="0.25">
      <c r="A703" s="5"/>
    </row>
    <row r="704" spans="1:1" ht="15.75" customHeight="1" x14ac:dyDescent="0.25">
      <c r="A704" s="5"/>
    </row>
    <row r="705" spans="1:1" ht="15.75" customHeight="1" x14ac:dyDescent="0.25">
      <c r="A705" s="5"/>
    </row>
    <row r="706" spans="1:1" ht="15.75" customHeight="1" x14ac:dyDescent="0.25">
      <c r="A706" s="5"/>
    </row>
    <row r="707" spans="1:1" ht="15.75" customHeight="1" x14ac:dyDescent="0.25">
      <c r="A707" s="5"/>
    </row>
    <row r="708" spans="1:1" ht="15.75" customHeight="1" x14ac:dyDescent="0.25">
      <c r="A708" s="5"/>
    </row>
    <row r="709" spans="1:1" ht="15.75" customHeight="1" x14ac:dyDescent="0.25">
      <c r="A709" s="5"/>
    </row>
    <row r="710" spans="1:1" ht="15.75" customHeight="1" x14ac:dyDescent="0.25">
      <c r="A710" s="5"/>
    </row>
    <row r="711" spans="1:1" ht="15.75" customHeight="1" x14ac:dyDescent="0.25">
      <c r="A711" s="5"/>
    </row>
    <row r="712" spans="1:1" ht="15.75" customHeight="1" x14ac:dyDescent="0.25">
      <c r="A712" s="5"/>
    </row>
    <row r="713" spans="1:1" ht="15.75" customHeight="1" x14ac:dyDescent="0.25">
      <c r="A713" s="5"/>
    </row>
    <row r="714" spans="1:1" ht="15.75" customHeight="1" x14ac:dyDescent="0.25">
      <c r="A714" s="5"/>
    </row>
    <row r="715" spans="1:1" ht="15.75" customHeight="1" x14ac:dyDescent="0.25">
      <c r="A715" s="5"/>
    </row>
    <row r="716" spans="1:1" ht="15.75" customHeight="1" x14ac:dyDescent="0.25">
      <c r="A716" s="5"/>
    </row>
    <row r="717" spans="1:1" ht="15.75" customHeight="1" x14ac:dyDescent="0.25">
      <c r="A717" s="5"/>
    </row>
    <row r="718" spans="1:1" ht="15.75" customHeight="1" x14ac:dyDescent="0.25">
      <c r="A718" s="5"/>
    </row>
    <row r="719" spans="1:1" ht="15.75" customHeight="1" x14ac:dyDescent="0.25">
      <c r="A719" s="5"/>
    </row>
    <row r="720" spans="1:1" ht="15.75" customHeight="1" x14ac:dyDescent="0.25">
      <c r="A720" s="5"/>
    </row>
    <row r="721" spans="1:1" ht="15.75" customHeight="1" x14ac:dyDescent="0.25">
      <c r="A721" s="5"/>
    </row>
    <row r="722" spans="1:1" ht="15.75" customHeight="1" x14ac:dyDescent="0.25">
      <c r="A722" s="5"/>
    </row>
    <row r="723" spans="1:1" ht="15.75" customHeight="1" x14ac:dyDescent="0.25">
      <c r="A723" s="5"/>
    </row>
    <row r="724" spans="1:1" ht="15.75" customHeight="1" x14ac:dyDescent="0.25">
      <c r="A724" s="5"/>
    </row>
    <row r="725" spans="1:1" ht="15.75" customHeight="1" x14ac:dyDescent="0.25">
      <c r="A725" s="5"/>
    </row>
    <row r="726" spans="1:1" ht="15.75" customHeight="1" x14ac:dyDescent="0.25">
      <c r="A726" s="5"/>
    </row>
    <row r="727" spans="1:1" ht="15.75" customHeight="1" x14ac:dyDescent="0.25">
      <c r="A727" s="5"/>
    </row>
    <row r="728" spans="1:1" ht="15.75" customHeight="1" x14ac:dyDescent="0.25">
      <c r="A728" s="5"/>
    </row>
    <row r="729" spans="1:1" ht="15.75" customHeight="1" x14ac:dyDescent="0.25">
      <c r="A729" s="5"/>
    </row>
    <row r="730" spans="1:1" ht="15.75" customHeight="1" x14ac:dyDescent="0.25">
      <c r="A730" s="5"/>
    </row>
    <row r="731" spans="1:1" ht="15.75" customHeight="1" x14ac:dyDescent="0.25">
      <c r="A731" s="5"/>
    </row>
    <row r="732" spans="1:1" ht="15.75" customHeight="1" x14ac:dyDescent="0.25">
      <c r="A732" s="5"/>
    </row>
    <row r="733" spans="1:1" ht="15.75" customHeight="1" x14ac:dyDescent="0.25">
      <c r="A733" s="5"/>
    </row>
    <row r="734" spans="1:1" ht="15.75" customHeight="1" x14ac:dyDescent="0.25">
      <c r="A734" s="5"/>
    </row>
    <row r="735" spans="1:1" ht="15.75" customHeight="1" x14ac:dyDescent="0.25">
      <c r="A735" s="5"/>
    </row>
    <row r="736" spans="1:1" ht="15.75" customHeight="1" x14ac:dyDescent="0.25">
      <c r="A736" s="5"/>
    </row>
    <row r="737" spans="1:1" ht="15.75" customHeight="1" x14ac:dyDescent="0.25">
      <c r="A737" s="5"/>
    </row>
    <row r="738" spans="1:1" ht="15.75" customHeight="1" x14ac:dyDescent="0.25">
      <c r="A738" s="5"/>
    </row>
    <row r="739" spans="1:1" ht="15.75" customHeight="1" x14ac:dyDescent="0.25">
      <c r="A739" s="5"/>
    </row>
    <row r="740" spans="1:1" ht="15.75" customHeight="1" x14ac:dyDescent="0.25">
      <c r="A740" s="5"/>
    </row>
    <row r="741" spans="1:1" ht="15.75" customHeight="1" x14ac:dyDescent="0.25">
      <c r="A741" s="5"/>
    </row>
    <row r="742" spans="1:1" ht="15.75" customHeight="1" x14ac:dyDescent="0.25">
      <c r="A742" s="5"/>
    </row>
    <row r="743" spans="1:1" ht="15.75" customHeight="1" x14ac:dyDescent="0.25">
      <c r="A743" s="5"/>
    </row>
    <row r="744" spans="1:1" ht="15.75" customHeight="1" x14ac:dyDescent="0.25">
      <c r="A744" s="5"/>
    </row>
    <row r="745" spans="1:1" ht="15.75" customHeight="1" x14ac:dyDescent="0.25">
      <c r="A745" s="5"/>
    </row>
    <row r="746" spans="1:1" ht="15.75" customHeight="1" x14ac:dyDescent="0.25">
      <c r="A746" s="5"/>
    </row>
    <row r="747" spans="1:1" ht="15.75" customHeight="1" x14ac:dyDescent="0.25">
      <c r="A747" s="5"/>
    </row>
    <row r="748" spans="1:1" ht="15.75" customHeight="1" x14ac:dyDescent="0.25">
      <c r="A748" s="5"/>
    </row>
    <row r="749" spans="1:1" ht="15.75" customHeight="1" x14ac:dyDescent="0.25">
      <c r="A749" s="5"/>
    </row>
    <row r="750" spans="1:1" ht="15.75" customHeight="1" x14ac:dyDescent="0.25">
      <c r="A750" s="5"/>
    </row>
    <row r="751" spans="1:1" ht="15.75" customHeight="1" x14ac:dyDescent="0.25">
      <c r="A751" s="5"/>
    </row>
    <row r="752" spans="1:1" ht="15.75" customHeight="1" x14ac:dyDescent="0.25">
      <c r="A752" s="5"/>
    </row>
    <row r="753" spans="1:1" ht="15.75" customHeight="1" x14ac:dyDescent="0.25">
      <c r="A753" s="5"/>
    </row>
    <row r="754" spans="1:1" ht="15.75" customHeight="1" x14ac:dyDescent="0.25">
      <c r="A754" s="5"/>
    </row>
    <row r="755" spans="1:1" ht="15.75" customHeight="1" x14ac:dyDescent="0.25">
      <c r="A755" s="5"/>
    </row>
    <row r="756" spans="1:1" ht="15.75" customHeight="1" x14ac:dyDescent="0.25">
      <c r="A756" s="5"/>
    </row>
    <row r="757" spans="1:1" ht="15.75" customHeight="1" x14ac:dyDescent="0.25">
      <c r="A757" s="5"/>
    </row>
    <row r="758" spans="1:1" ht="15.75" customHeight="1" x14ac:dyDescent="0.25">
      <c r="A758" s="5"/>
    </row>
    <row r="759" spans="1:1" ht="15.75" customHeight="1" x14ac:dyDescent="0.25">
      <c r="A759" s="5"/>
    </row>
    <row r="760" spans="1:1" ht="15.75" customHeight="1" x14ac:dyDescent="0.25">
      <c r="A760" s="5"/>
    </row>
    <row r="761" spans="1:1" ht="15.75" customHeight="1" x14ac:dyDescent="0.25">
      <c r="A761" s="5"/>
    </row>
    <row r="762" spans="1:1" ht="15.75" customHeight="1" x14ac:dyDescent="0.25">
      <c r="A762" s="5"/>
    </row>
    <row r="763" spans="1:1" ht="15.75" customHeight="1" x14ac:dyDescent="0.25">
      <c r="A763" s="5"/>
    </row>
    <row r="764" spans="1:1" ht="15.75" customHeight="1" x14ac:dyDescent="0.25">
      <c r="A764" s="5"/>
    </row>
    <row r="765" spans="1:1" ht="15.75" customHeight="1" x14ac:dyDescent="0.25">
      <c r="A765" s="5"/>
    </row>
    <row r="766" spans="1:1" ht="15.75" customHeight="1" x14ac:dyDescent="0.25">
      <c r="A766" s="5"/>
    </row>
    <row r="767" spans="1:1" ht="15.75" customHeight="1" x14ac:dyDescent="0.25">
      <c r="A767" s="5"/>
    </row>
    <row r="768" spans="1:1" ht="15.75" customHeight="1" x14ac:dyDescent="0.25">
      <c r="A768" s="5"/>
    </row>
    <row r="769" spans="1:1" ht="15.75" customHeight="1" x14ac:dyDescent="0.25">
      <c r="A769" s="5"/>
    </row>
    <row r="770" spans="1:1" ht="15.75" customHeight="1" x14ac:dyDescent="0.25">
      <c r="A770" s="5"/>
    </row>
    <row r="771" spans="1:1" ht="15.75" customHeight="1" x14ac:dyDescent="0.25">
      <c r="A771" s="5"/>
    </row>
    <row r="772" spans="1:1" ht="15.75" customHeight="1" x14ac:dyDescent="0.25">
      <c r="A772" s="5"/>
    </row>
    <row r="773" spans="1:1" ht="15.75" customHeight="1" x14ac:dyDescent="0.25">
      <c r="A773" s="5"/>
    </row>
    <row r="774" spans="1:1" ht="15.75" customHeight="1" x14ac:dyDescent="0.25">
      <c r="A774" s="5"/>
    </row>
    <row r="775" spans="1:1" ht="15.75" customHeight="1" x14ac:dyDescent="0.25">
      <c r="A775" s="5"/>
    </row>
    <row r="776" spans="1:1" ht="15.75" customHeight="1" x14ac:dyDescent="0.25">
      <c r="A776" s="5"/>
    </row>
    <row r="777" spans="1:1" ht="15.75" customHeight="1" x14ac:dyDescent="0.25">
      <c r="A777" s="5"/>
    </row>
    <row r="778" spans="1:1" ht="15.75" customHeight="1" x14ac:dyDescent="0.25">
      <c r="A778" s="5"/>
    </row>
    <row r="779" spans="1:1" ht="15.75" customHeight="1" x14ac:dyDescent="0.25">
      <c r="A779" s="5"/>
    </row>
    <row r="780" spans="1:1" ht="15.75" customHeight="1" x14ac:dyDescent="0.25">
      <c r="A780" s="5"/>
    </row>
    <row r="781" spans="1:1" ht="15.75" customHeight="1" x14ac:dyDescent="0.25">
      <c r="A781" s="5"/>
    </row>
    <row r="782" spans="1:1" ht="15.75" customHeight="1" x14ac:dyDescent="0.25">
      <c r="A782" s="5"/>
    </row>
    <row r="783" spans="1:1" ht="15.75" customHeight="1" x14ac:dyDescent="0.25">
      <c r="A783" s="5"/>
    </row>
    <row r="784" spans="1:1" ht="15.75" customHeight="1" x14ac:dyDescent="0.25">
      <c r="A784" s="5"/>
    </row>
    <row r="785" spans="1:1" ht="15.75" customHeight="1" x14ac:dyDescent="0.25">
      <c r="A785" s="5"/>
    </row>
    <row r="786" spans="1:1" ht="15.75" customHeight="1" x14ac:dyDescent="0.25">
      <c r="A786" s="5"/>
    </row>
    <row r="787" spans="1:1" ht="15.75" customHeight="1" x14ac:dyDescent="0.25">
      <c r="A787" s="5"/>
    </row>
    <row r="788" spans="1:1" ht="15.75" customHeight="1" x14ac:dyDescent="0.25">
      <c r="A788" s="5"/>
    </row>
    <row r="789" spans="1:1" ht="15.75" customHeight="1" x14ac:dyDescent="0.25">
      <c r="A789" s="5"/>
    </row>
    <row r="790" spans="1:1" ht="15.75" customHeight="1" x14ac:dyDescent="0.25">
      <c r="A790" s="5"/>
    </row>
    <row r="791" spans="1:1" ht="15.75" customHeight="1" x14ac:dyDescent="0.25">
      <c r="A791" s="5"/>
    </row>
    <row r="792" spans="1:1" ht="15.75" customHeight="1" x14ac:dyDescent="0.25">
      <c r="A792" s="5"/>
    </row>
    <row r="793" spans="1:1" ht="15.75" customHeight="1" x14ac:dyDescent="0.25">
      <c r="A793" s="5"/>
    </row>
    <row r="794" spans="1:1" ht="15.75" customHeight="1" x14ac:dyDescent="0.25">
      <c r="A794" s="5"/>
    </row>
    <row r="795" spans="1:1" ht="15.75" customHeight="1" x14ac:dyDescent="0.25">
      <c r="A795" s="5"/>
    </row>
    <row r="796" spans="1:1" ht="15.75" customHeight="1" x14ac:dyDescent="0.25">
      <c r="A796" s="5"/>
    </row>
    <row r="797" spans="1:1" ht="15.75" customHeight="1" x14ac:dyDescent="0.25">
      <c r="A797" s="5"/>
    </row>
    <row r="798" spans="1:1" ht="15.75" customHeight="1" x14ac:dyDescent="0.25">
      <c r="A798" s="5"/>
    </row>
    <row r="799" spans="1:1" ht="15.75" customHeight="1" x14ac:dyDescent="0.25">
      <c r="A799" s="5"/>
    </row>
    <row r="800" spans="1:1" ht="15.75" customHeight="1" x14ac:dyDescent="0.25">
      <c r="A800" s="5"/>
    </row>
    <row r="801" spans="1:1" ht="15.75" customHeight="1" x14ac:dyDescent="0.25">
      <c r="A801" s="5"/>
    </row>
    <row r="802" spans="1:1" ht="15.75" customHeight="1" x14ac:dyDescent="0.25">
      <c r="A802" s="5"/>
    </row>
    <row r="803" spans="1:1" ht="15.75" customHeight="1" x14ac:dyDescent="0.25">
      <c r="A803" s="5"/>
    </row>
    <row r="804" spans="1:1" ht="15.75" customHeight="1" x14ac:dyDescent="0.25">
      <c r="A804" s="5"/>
    </row>
    <row r="805" spans="1:1" ht="15.75" customHeight="1" x14ac:dyDescent="0.25">
      <c r="A805" s="5"/>
    </row>
    <row r="806" spans="1:1" ht="15.75" customHeight="1" x14ac:dyDescent="0.25">
      <c r="A806" s="5"/>
    </row>
    <row r="807" spans="1:1" ht="15.75" customHeight="1" x14ac:dyDescent="0.25">
      <c r="A807" s="5"/>
    </row>
    <row r="808" spans="1:1" ht="15.75" customHeight="1" x14ac:dyDescent="0.25">
      <c r="A808" s="5"/>
    </row>
    <row r="809" spans="1:1" ht="15.75" customHeight="1" x14ac:dyDescent="0.25">
      <c r="A809" s="5"/>
    </row>
    <row r="810" spans="1:1" ht="15.75" customHeight="1" x14ac:dyDescent="0.25">
      <c r="A810" s="5"/>
    </row>
    <row r="811" spans="1:1" ht="15.75" customHeight="1" x14ac:dyDescent="0.25">
      <c r="A811" s="5"/>
    </row>
    <row r="812" spans="1:1" ht="15.75" customHeight="1" x14ac:dyDescent="0.25">
      <c r="A812" s="5"/>
    </row>
    <row r="813" spans="1:1" ht="15.75" customHeight="1" x14ac:dyDescent="0.25">
      <c r="A813" s="5"/>
    </row>
    <row r="814" spans="1:1" ht="15.75" customHeight="1" x14ac:dyDescent="0.25">
      <c r="A814" s="5"/>
    </row>
    <row r="815" spans="1:1" ht="15.75" customHeight="1" x14ac:dyDescent="0.25">
      <c r="A815" s="5"/>
    </row>
    <row r="816" spans="1:1" ht="15.75" customHeight="1" x14ac:dyDescent="0.25">
      <c r="A816" s="5"/>
    </row>
    <row r="817" spans="1:1" ht="15.75" customHeight="1" x14ac:dyDescent="0.25">
      <c r="A817" s="5"/>
    </row>
    <row r="818" spans="1:1" ht="15.75" customHeight="1" x14ac:dyDescent="0.25">
      <c r="A818" s="5"/>
    </row>
    <row r="819" spans="1:1" ht="15.75" customHeight="1" x14ac:dyDescent="0.25">
      <c r="A819" s="5"/>
    </row>
    <row r="820" spans="1:1" ht="15.75" customHeight="1" x14ac:dyDescent="0.25">
      <c r="A820" s="5"/>
    </row>
    <row r="821" spans="1:1" ht="15.75" customHeight="1" x14ac:dyDescent="0.25">
      <c r="A821" s="5"/>
    </row>
    <row r="822" spans="1:1" ht="15.75" customHeight="1" x14ac:dyDescent="0.25">
      <c r="A822" s="5"/>
    </row>
    <row r="823" spans="1:1" ht="15.75" customHeight="1" x14ac:dyDescent="0.25">
      <c r="A823" s="5"/>
    </row>
    <row r="824" spans="1:1" ht="15.75" customHeight="1" x14ac:dyDescent="0.25">
      <c r="A824" s="5"/>
    </row>
    <row r="825" spans="1:1" ht="15.75" customHeight="1" x14ac:dyDescent="0.25">
      <c r="A825" s="5"/>
    </row>
    <row r="826" spans="1:1" ht="15.75" customHeight="1" x14ac:dyDescent="0.25">
      <c r="A826" s="5"/>
    </row>
    <row r="827" spans="1:1" ht="15.75" customHeight="1" x14ac:dyDescent="0.25">
      <c r="A827" s="5"/>
    </row>
    <row r="828" spans="1:1" ht="15.75" customHeight="1" x14ac:dyDescent="0.25">
      <c r="A828" s="5"/>
    </row>
    <row r="829" spans="1:1" ht="15.75" customHeight="1" x14ac:dyDescent="0.25">
      <c r="A829" s="5"/>
    </row>
    <row r="830" spans="1:1" ht="15.75" customHeight="1" x14ac:dyDescent="0.25">
      <c r="A830" s="5"/>
    </row>
    <row r="831" spans="1:1" ht="15.75" customHeight="1" x14ac:dyDescent="0.25">
      <c r="A831" s="5"/>
    </row>
    <row r="832" spans="1:1" ht="15.75" customHeight="1" x14ac:dyDescent="0.25">
      <c r="A832" s="5"/>
    </row>
    <row r="833" spans="1:1" ht="15.75" customHeight="1" x14ac:dyDescent="0.25">
      <c r="A833" s="5"/>
    </row>
    <row r="834" spans="1:1" ht="15.75" customHeight="1" x14ac:dyDescent="0.25">
      <c r="A834" s="5"/>
    </row>
    <row r="835" spans="1:1" ht="15.75" customHeight="1" x14ac:dyDescent="0.25">
      <c r="A835" s="5"/>
    </row>
    <row r="836" spans="1:1" ht="15.75" customHeight="1" x14ac:dyDescent="0.25">
      <c r="A836" s="5"/>
    </row>
    <row r="837" spans="1:1" ht="15.75" customHeight="1" x14ac:dyDescent="0.25">
      <c r="A837" s="5"/>
    </row>
    <row r="838" spans="1:1" ht="15.75" customHeight="1" x14ac:dyDescent="0.25">
      <c r="A838" s="5"/>
    </row>
    <row r="839" spans="1:1" ht="15.75" customHeight="1" x14ac:dyDescent="0.25">
      <c r="A839" s="5"/>
    </row>
    <row r="840" spans="1:1" ht="15.75" customHeight="1" x14ac:dyDescent="0.25">
      <c r="A840" s="5"/>
    </row>
    <row r="841" spans="1:1" ht="15.75" customHeight="1" x14ac:dyDescent="0.25">
      <c r="A841" s="5"/>
    </row>
    <row r="842" spans="1:1" ht="15.75" customHeight="1" x14ac:dyDescent="0.25">
      <c r="A842" s="5"/>
    </row>
    <row r="843" spans="1:1" ht="15.75" customHeight="1" x14ac:dyDescent="0.25">
      <c r="A843" s="5"/>
    </row>
    <row r="844" spans="1:1" ht="15.75" customHeight="1" x14ac:dyDescent="0.25">
      <c r="A844" s="5"/>
    </row>
    <row r="845" spans="1:1" ht="15.75" customHeight="1" x14ac:dyDescent="0.25">
      <c r="A845" s="5"/>
    </row>
    <row r="846" spans="1:1" ht="15.75" customHeight="1" x14ac:dyDescent="0.25">
      <c r="A846" s="5"/>
    </row>
    <row r="847" spans="1:1" ht="15.75" customHeight="1" x14ac:dyDescent="0.25">
      <c r="A847" s="5"/>
    </row>
    <row r="848" spans="1:1" ht="15.75" customHeight="1" x14ac:dyDescent="0.25">
      <c r="A848" s="5"/>
    </row>
    <row r="849" spans="1:1" ht="15.75" customHeight="1" x14ac:dyDescent="0.25">
      <c r="A849" s="5"/>
    </row>
    <row r="850" spans="1:1" ht="15.75" customHeight="1" x14ac:dyDescent="0.25">
      <c r="A850" s="5"/>
    </row>
    <row r="851" spans="1:1" ht="15.75" customHeight="1" x14ac:dyDescent="0.25">
      <c r="A851" s="5"/>
    </row>
    <row r="852" spans="1:1" ht="15.75" customHeight="1" x14ac:dyDescent="0.25">
      <c r="A852" s="5"/>
    </row>
    <row r="853" spans="1:1" ht="15.75" customHeight="1" x14ac:dyDescent="0.25">
      <c r="A853" s="5"/>
    </row>
    <row r="854" spans="1:1" ht="15.75" customHeight="1" x14ac:dyDescent="0.25">
      <c r="A854" s="5"/>
    </row>
    <row r="855" spans="1:1" ht="15.75" customHeight="1" x14ac:dyDescent="0.25">
      <c r="A855" s="5"/>
    </row>
    <row r="856" spans="1:1" ht="15.75" customHeight="1" x14ac:dyDescent="0.25">
      <c r="A856" s="5"/>
    </row>
    <row r="857" spans="1:1" ht="15.75" customHeight="1" x14ac:dyDescent="0.25">
      <c r="A857" s="5"/>
    </row>
    <row r="858" spans="1:1" ht="15.75" customHeight="1" x14ac:dyDescent="0.25">
      <c r="A858" s="5"/>
    </row>
    <row r="859" spans="1:1" ht="15.75" customHeight="1" x14ac:dyDescent="0.25">
      <c r="A859" s="5"/>
    </row>
    <row r="860" spans="1:1" ht="15.75" customHeight="1" x14ac:dyDescent="0.25">
      <c r="A860" s="5"/>
    </row>
    <row r="861" spans="1:1" ht="15.75" customHeight="1" x14ac:dyDescent="0.25">
      <c r="A861" s="5"/>
    </row>
    <row r="862" spans="1:1" ht="15.75" customHeight="1" x14ac:dyDescent="0.25">
      <c r="A862" s="5"/>
    </row>
    <row r="863" spans="1:1" ht="15.75" customHeight="1" x14ac:dyDescent="0.25">
      <c r="A863" s="5"/>
    </row>
    <row r="864" spans="1:1" ht="15.75" customHeight="1" x14ac:dyDescent="0.25">
      <c r="A864" s="5"/>
    </row>
    <row r="865" spans="1:1" ht="15.75" customHeight="1" x14ac:dyDescent="0.25">
      <c r="A865" s="5"/>
    </row>
    <row r="866" spans="1:1" ht="15.75" customHeight="1" x14ac:dyDescent="0.25">
      <c r="A866" s="5"/>
    </row>
    <row r="867" spans="1:1" ht="15.75" customHeight="1" x14ac:dyDescent="0.25">
      <c r="A867" s="5"/>
    </row>
    <row r="868" spans="1:1" ht="15.75" customHeight="1" x14ac:dyDescent="0.25">
      <c r="A868" s="5"/>
    </row>
    <row r="869" spans="1:1" ht="15.75" customHeight="1" x14ac:dyDescent="0.25">
      <c r="A869" s="5"/>
    </row>
    <row r="870" spans="1:1" ht="15.75" customHeight="1" x14ac:dyDescent="0.25">
      <c r="A870" s="5"/>
    </row>
    <row r="871" spans="1:1" ht="15.75" customHeight="1" x14ac:dyDescent="0.25">
      <c r="A871" s="5"/>
    </row>
    <row r="872" spans="1:1" ht="15.75" customHeight="1" x14ac:dyDescent="0.25">
      <c r="A872" s="5"/>
    </row>
    <row r="873" spans="1:1" ht="15.75" customHeight="1" x14ac:dyDescent="0.25">
      <c r="A873" s="5"/>
    </row>
    <row r="874" spans="1:1" ht="15.75" customHeight="1" x14ac:dyDescent="0.25">
      <c r="A874" s="5"/>
    </row>
    <row r="875" spans="1:1" ht="15.75" customHeight="1" x14ac:dyDescent="0.25">
      <c r="A875" s="5"/>
    </row>
    <row r="876" spans="1:1" ht="15.75" customHeight="1" x14ac:dyDescent="0.25">
      <c r="A876" s="5"/>
    </row>
    <row r="877" spans="1:1" ht="15.75" customHeight="1" x14ac:dyDescent="0.25">
      <c r="A877" s="5"/>
    </row>
    <row r="878" spans="1:1" ht="15.75" customHeight="1" x14ac:dyDescent="0.25">
      <c r="A878" s="5"/>
    </row>
    <row r="879" spans="1:1" ht="15.75" customHeight="1" x14ac:dyDescent="0.25">
      <c r="A879" s="5"/>
    </row>
    <row r="880" spans="1:1" ht="15.75" customHeight="1" x14ac:dyDescent="0.25">
      <c r="A880" s="5"/>
    </row>
    <row r="881" spans="1:1" ht="15.75" customHeight="1" x14ac:dyDescent="0.25">
      <c r="A881" s="5"/>
    </row>
    <row r="882" spans="1:1" ht="15.75" customHeight="1" x14ac:dyDescent="0.25">
      <c r="A882" s="5"/>
    </row>
    <row r="883" spans="1:1" ht="15.75" customHeight="1" x14ac:dyDescent="0.25">
      <c r="A883" s="5"/>
    </row>
    <row r="884" spans="1:1" ht="15.75" customHeight="1" x14ac:dyDescent="0.25">
      <c r="A884" s="5"/>
    </row>
    <row r="885" spans="1:1" ht="15.75" customHeight="1" x14ac:dyDescent="0.25">
      <c r="A885" s="5"/>
    </row>
    <row r="886" spans="1:1" ht="15.75" customHeight="1" x14ac:dyDescent="0.25">
      <c r="A886" s="5"/>
    </row>
    <row r="887" spans="1:1" ht="15.75" customHeight="1" x14ac:dyDescent="0.25">
      <c r="A887" s="5"/>
    </row>
    <row r="888" spans="1:1" ht="15.75" customHeight="1" x14ac:dyDescent="0.25">
      <c r="A888" s="5"/>
    </row>
    <row r="889" spans="1:1" ht="15.75" customHeight="1" x14ac:dyDescent="0.25">
      <c r="A889" s="5"/>
    </row>
    <row r="890" spans="1:1" ht="15.75" customHeight="1" x14ac:dyDescent="0.25">
      <c r="A890" s="5"/>
    </row>
    <row r="891" spans="1:1" ht="15.75" customHeight="1" x14ac:dyDescent="0.25">
      <c r="A891" s="5"/>
    </row>
    <row r="892" spans="1:1" ht="15.75" customHeight="1" x14ac:dyDescent="0.25">
      <c r="A892" s="5"/>
    </row>
    <row r="893" spans="1:1" ht="15.75" customHeight="1" x14ac:dyDescent="0.25">
      <c r="A893" s="5"/>
    </row>
    <row r="894" spans="1:1" ht="15.75" customHeight="1" x14ac:dyDescent="0.25">
      <c r="A894" s="5"/>
    </row>
    <row r="895" spans="1:1" ht="15.75" customHeight="1" x14ac:dyDescent="0.25">
      <c r="A895" s="5"/>
    </row>
    <row r="896" spans="1:1" ht="15.75" customHeight="1" x14ac:dyDescent="0.25">
      <c r="A896" s="5"/>
    </row>
    <row r="897" spans="1:1" ht="15.75" customHeight="1" x14ac:dyDescent="0.25">
      <c r="A897" s="5"/>
    </row>
    <row r="898" spans="1:1" ht="15.75" customHeight="1" x14ac:dyDescent="0.25">
      <c r="A898" s="5"/>
    </row>
    <row r="899" spans="1:1" ht="15.75" customHeight="1" x14ac:dyDescent="0.25">
      <c r="A899" s="5"/>
    </row>
    <row r="900" spans="1:1" ht="15.75" customHeight="1" x14ac:dyDescent="0.25">
      <c r="A900" s="5"/>
    </row>
    <row r="901" spans="1:1" ht="15.75" customHeight="1" x14ac:dyDescent="0.25">
      <c r="A901" s="5"/>
    </row>
    <row r="902" spans="1:1" ht="15.75" customHeight="1" x14ac:dyDescent="0.25">
      <c r="A902" s="5"/>
    </row>
    <row r="903" spans="1:1" ht="15.75" customHeight="1" x14ac:dyDescent="0.25">
      <c r="A903" s="5"/>
    </row>
    <row r="904" spans="1:1" ht="15.75" customHeight="1" x14ac:dyDescent="0.25">
      <c r="A904" s="5"/>
    </row>
    <row r="905" spans="1:1" ht="15.75" customHeight="1" x14ac:dyDescent="0.25">
      <c r="A905" s="5"/>
    </row>
    <row r="906" spans="1:1" ht="15.75" customHeight="1" x14ac:dyDescent="0.25">
      <c r="A906" s="5"/>
    </row>
    <row r="907" spans="1:1" ht="15.75" customHeight="1" x14ac:dyDescent="0.25">
      <c r="A907" s="5"/>
    </row>
    <row r="908" spans="1:1" ht="15.75" customHeight="1" x14ac:dyDescent="0.25">
      <c r="A908" s="5"/>
    </row>
    <row r="909" spans="1:1" ht="15.75" customHeight="1" x14ac:dyDescent="0.25">
      <c r="A909" s="5"/>
    </row>
    <row r="910" spans="1:1" ht="15.75" customHeight="1" x14ac:dyDescent="0.25">
      <c r="A910" s="5"/>
    </row>
    <row r="911" spans="1:1" ht="15.75" customHeight="1" x14ac:dyDescent="0.25">
      <c r="A911" s="5"/>
    </row>
    <row r="912" spans="1:1" ht="15.75" customHeight="1" x14ac:dyDescent="0.25">
      <c r="A912" s="5"/>
    </row>
    <row r="913" spans="1:1" ht="15.75" customHeight="1" x14ac:dyDescent="0.25">
      <c r="A913" s="5"/>
    </row>
    <row r="914" spans="1:1" ht="15.75" customHeight="1" x14ac:dyDescent="0.25">
      <c r="A914" s="5"/>
    </row>
    <row r="915" spans="1:1" ht="15.75" customHeight="1" x14ac:dyDescent="0.25">
      <c r="A915" s="5"/>
    </row>
    <row r="916" spans="1:1" ht="15.75" customHeight="1" x14ac:dyDescent="0.25">
      <c r="A916" s="5"/>
    </row>
    <row r="917" spans="1:1" ht="15.75" customHeight="1" x14ac:dyDescent="0.25">
      <c r="A917" s="5"/>
    </row>
    <row r="918" spans="1:1" ht="15.75" customHeight="1" x14ac:dyDescent="0.25">
      <c r="A918" s="5"/>
    </row>
    <row r="919" spans="1:1" ht="15.75" customHeight="1" x14ac:dyDescent="0.25">
      <c r="A919" s="5"/>
    </row>
    <row r="920" spans="1:1" ht="15.75" customHeight="1" x14ac:dyDescent="0.25">
      <c r="A920" s="5"/>
    </row>
    <row r="921" spans="1:1" ht="15.75" customHeight="1" x14ac:dyDescent="0.25">
      <c r="A921" s="5"/>
    </row>
    <row r="922" spans="1:1" ht="15.75" customHeight="1" x14ac:dyDescent="0.25">
      <c r="A922" s="5"/>
    </row>
    <row r="923" spans="1:1" ht="15.75" customHeight="1" x14ac:dyDescent="0.25">
      <c r="A923" s="5"/>
    </row>
    <row r="924" spans="1:1" ht="15.75" customHeight="1" x14ac:dyDescent="0.25">
      <c r="A924" s="5"/>
    </row>
    <row r="925" spans="1:1" ht="15.75" customHeight="1" x14ac:dyDescent="0.25">
      <c r="A925" s="5"/>
    </row>
    <row r="926" spans="1:1" ht="15.75" customHeight="1" x14ac:dyDescent="0.25">
      <c r="A926" s="5"/>
    </row>
    <row r="927" spans="1:1" ht="15.75" customHeight="1" x14ac:dyDescent="0.25">
      <c r="A927" s="5"/>
    </row>
    <row r="928" spans="1:1" ht="15.75" customHeight="1" x14ac:dyDescent="0.25">
      <c r="A928" s="5"/>
    </row>
    <row r="929" spans="1:1" ht="15.75" customHeight="1" x14ac:dyDescent="0.25">
      <c r="A929" s="5"/>
    </row>
    <row r="930" spans="1:1" ht="15.75" customHeight="1" x14ac:dyDescent="0.25">
      <c r="A930" s="5"/>
    </row>
    <row r="931" spans="1:1" ht="15.75" customHeight="1" x14ac:dyDescent="0.25">
      <c r="A931" s="5"/>
    </row>
    <row r="932" spans="1:1" ht="15.75" customHeight="1" x14ac:dyDescent="0.25">
      <c r="A932" s="5"/>
    </row>
    <row r="933" spans="1:1" ht="15.75" customHeight="1" x14ac:dyDescent="0.25">
      <c r="A933" s="5"/>
    </row>
    <row r="934" spans="1:1" ht="15.75" customHeight="1" x14ac:dyDescent="0.25">
      <c r="A934" s="5"/>
    </row>
    <row r="935" spans="1:1" ht="15.75" customHeight="1" x14ac:dyDescent="0.25">
      <c r="A935" s="5"/>
    </row>
    <row r="936" spans="1:1" ht="15.75" customHeight="1" x14ac:dyDescent="0.25">
      <c r="A936" s="5"/>
    </row>
    <row r="937" spans="1:1" ht="15.75" customHeight="1" x14ac:dyDescent="0.25">
      <c r="A937" s="5"/>
    </row>
    <row r="938" spans="1:1" ht="15.75" customHeight="1" x14ac:dyDescent="0.25">
      <c r="A938" s="5"/>
    </row>
    <row r="939" spans="1:1" ht="15.75" customHeight="1" x14ac:dyDescent="0.25">
      <c r="A939" s="5"/>
    </row>
    <row r="940" spans="1:1" ht="15.75" customHeight="1" x14ac:dyDescent="0.25">
      <c r="A940" s="5"/>
    </row>
    <row r="941" spans="1:1" ht="15.75" customHeight="1" x14ac:dyDescent="0.25">
      <c r="A941" s="5"/>
    </row>
    <row r="942" spans="1:1" ht="15.75" customHeight="1" x14ac:dyDescent="0.25">
      <c r="A942" s="5"/>
    </row>
    <row r="943" spans="1:1" ht="15.75" customHeight="1" x14ac:dyDescent="0.25">
      <c r="A943" s="5"/>
    </row>
    <row r="944" spans="1:1" ht="15.75" customHeight="1" x14ac:dyDescent="0.25">
      <c r="A944" s="5"/>
    </row>
    <row r="945" spans="1:1" ht="15.75" customHeight="1" x14ac:dyDescent="0.25">
      <c r="A945" s="5"/>
    </row>
    <row r="946" spans="1:1" ht="15.75" customHeight="1" x14ac:dyDescent="0.25">
      <c r="A946" s="5"/>
    </row>
    <row r="947" spans="1:1" ht="15.75" customHeight="1" x14ac:dyDescent="0.25">
      <c r="A947" s="5"/>
    </row>
    <row r="948" spans="1:1" ht="15.75" customHeight="1" x14ac:dyDescent="0.25">
      <c r="A948" s="5"/>
    </row>
    <row r="949" spans="1:1" ht="15.75" customHeight="1" x14ac:dyDescent="0.25">
      <c r="A949" s="5"/>
    </row>
    <row r="950" spans="1:1" ht="15.75" customHeight="1" x14ac:dyDescent="0.25">
      <c r="A950" s="5"/>
    </row>
    <row r="951" spans="1:1" ht="15.75" customHeight="1" x14ac:dyDescent="0.25">
      <c r="A951" s="5"/>
    </row>
    <row r="952" spans="1:1" ht="15.75" customHeight="1" x14ac:dyDescent="0.25">
      <c r="A952" s="5"/>
    </row>
    <row r="953" spans="1:1" ht="15.75" customHeight="1" x14ac:dyDescent="0.25">
      <c r="A953" s="5"/>
    </row>
    <row r="954" spans="1:1" ht="15.75" customHeight="1" x14ac:dyDescent="0.25">
      <c r="A954" s="5"/>
    </row>
    <row r="955" spans="1:1" ht="15.75" customHeight="1" x14ac:dyDescent="0.25">
      <c r="A955" s="5"/>
    </row>
    <row r="956" spans="1:1" ht="15.75" customHeight="1" x14ac:dyDescent="0.25">
      <c r="A956" s="5"/>
    </row>
    <row r="957" spans="1:1" ht="15.75" customHeight="1" x14ac:dyDescent="0.25">
      <c r="A957" s="5"/>
    </row>
    <row r="958" spans="1:1" ht="15.75" customHeight="1" x14ac:dyDescent="0.25">
      <c r="A958" s="5"/>
    </row>
    <row r="959" spans="1:1" ht="15.75" customHeight="1" x14ac:dyDescent="0.25">
      <c r="A959" s="5"/>
    </row>
    <row r="960" spans="1:1" ht="15.75" customHeight="1" x14ac:dyDescent="0.25">
      <c r="A960" s="5"/>
    </row>
    <row r="961" spans="1:1" ht="15.75" customHeight="1" x14ac:dyDescent="0.25">
      <c r="A961" s="5"/>
    </row>
    <row r="962" spans="1:1" ht="15.75" customHeight="1" x14ac:dyDescent="0.25">
      <c r="A962" s="5"/>
    </row>
    <row r="963" spans="1:1" ht="15.75" customHeight="1" x14ac:dyDescent="0.25">
      <c r="A963" s="5"/>
    </row>
    <row r="964" spans="1:1" ht="15.75" customHeight="1" x14ac:dyDescent="0.25">
      <c r="A964" s="5"/>
    </row>
    <row r="965" spans="1:1" ht="15.75" customHeight="1" x14ac:dyDescent="0.25">
      <c r="A965" s="5"/>
    </row>
    <row r="966" spans="1:1" ht="15.75" customHeight="1" x14ac:dyDescent="0.25">
      <c r="A966" s="5"/>
    </row>
    <row r="967" spans="1:1" ht="15.75" customHeight="1" x14ac:dyDescent="0.25">
      <c r="A967" s="5"/>
    </row>
    <row r="968" spans="1:1" ht="15.75" customHeight="1" x14ac:dyDescent="0.25">
      <c r="A968" s="5"/>
    </row>
    <row r="969" spans="1:1" ht="15.75" customHeight="1" x14ac:dyDescent="0.25">
      <c r="A969" s="5"/>
    </row>
    <row r="970" spans="1:1" ht="15.75" customHeight="1" x14ac:dyDescent="0.25">
      <c r="A970" s="5"/>
    </row>
    <row r="971" spans="1:1" ht="15.75" customHeight="1" x14ac:dyDescent="0.25">
      <c r="A971" s="5"/>
    </row>
    <row r="972" spans="1:1" ht="15.75" customHeight="1" x14ac:dyDescent="0.25">
      <c r="A972" s="5"/>
    </row>
    <row r="973" spans="1:1" ht="15.75" customHeight="1" x14ac:dyDescent="0.25">
      <c r="A973" s="5"/>
    </row>
    <row r="974" spans="1:1" ht="15.75" customHeight="1" x14ac:dyDescent="0.25">
      <c r="A974" s="5"/>
    </row>
    <row r="975" spans="1:1" ht="15.75" customHeight="1" x14ac:dyDescent="0.25">
      <c r="A975" s="5"/>
    </row>
    <row r="976" spans="1:1" ht="15.75" customHeight="1" x14ac:dyDescent="0.25">
      <c r="A976" s="5"/>
    </row>
    <row r="977" spans="1:1" ht="15.75" customHeight="1" x14ac:dyDescent="0.25">
      <c r="A977" s="5"/>
    </row>
    <row r="978" spans="1:1" ht="15.75" customHeight="1" x14ac:dyDescent="0.25">
      <c r="A978" s="5"/>
    </row>
    <row r="979" spans="1:1" ht="15.75" customHeight="1" x14ac:dyDescent="0.25">
      <c r="A979" s="5"/>
    </row>
    <row r="980" spans="1:1" ht="15.75" customHeight="1" x14ac:dyDescent="0.25">
      <c r="A980" s="5"/>
    </row>
    <row r="981" spans="1:1" ht="15.75" customHeight="1" x14ac:dyDescent="0.25">
      <c r="A981" s="5"/>
    </row>
    <row r="982" spans="1:1" ht="15.75" customHeight="1" x14ac:dyDescent="0.25">
      <c r="A982" s="5"/>
    </row>
    <row r="983" spans="1:1" ht="15.75" customHeight="1" x14ac:dyDescent="0.25">
      <c r="A983" s="5"/>
    </row>
    <row r="984" spans="1:1" ht="15.75" customHeight="1" x14ac:dyDescent="0.25">
      <c r="A984" s="5"/>
    </row>
    <row r="985" spans="1:1" ht="15.75" customHeight="1" x14ac:dyDescent="0.25">
      <c r="A985" s="5"/>
    </row>
    <row r="986" spans="1:1" ht="15.75" customHeight="1" x14ac:dyDescent="0.25">
      <c r="A986" s="5"/>
    </row>
    <row r="987" spans="1:1" ht="15.75" customHeight="1" x14ac:dyDescent="0.25">
      <c r="A987" s="5"/>
    </row>
    <row r="988" spans="1:1" ht="15.75" customHeight="1" x14ac:dyDescent="0.25">
      <c r="A988" s="5"/>
    </row>
    <row r="989" spans="1:1" ht="15.75" customHeight="1" x14ac:dyDescent="0.25">
      <c r="A989" s="5"/>
    </row>
    <row r="990" spans="1:1" ht="15.75" customHeight="1" x14ac:dyDescent="0.25">
      <c r="A990" s="5"/>
    </row>
    <row r="991" spans="1:1" ht="15.75" customHeight="1" x14ac:dyDescent="0.25">
      <c r="A991" s="5"/>
    </row>
    <row r="992" spans="1:1" ht="15.75" customHeight="1" x14ac:dyDescent="0.25">
      <c r="A992" s="5"/>
    </row>
    <row r="993" spans="1:1" ht="15.75" customHeight="1" x14ac:dyDescent="0.25">
      <c r="A993" s="5"/>
    </row>
    <row r="994" spans="1:1" ht="15.75" customHeight="1" x14ac:dyDescent="0.25">
      <c r="A994" s="5"/>
    </row>
    <row r="995" spans="1:1" ht="15.75" customHeight="1" x14ac:dyDescent="0.25">
      <c r="A995" s="5"/>
    </row>
    <row r="996" spans="1:1" ht="15.75" customHeight="1" x14ac:dyDescent="0.25">
      <c r="A996" s="5"/>
    </row>
    <row r="997" spans="1:1" ht="15.75" customHeight="1" x14ac:dyDescent="0.25">
      <c r="A997" s="5"/>
    </row>
    <row r="998" spans="1:1" ht="15.75" customHeight="1" x14ac:dyDescent="0.25">
      <c r="A998" s="5"/>
    </row>
    <row r="999" spans="1:1" ht="15.75" customHeight="1" x14ac:dyDescent="0.25">
      <c r="A999" s="5"/>
    </row>
    <row r="1000" spans="1:1" ht="15.75" customHeight="1" x14ac:dyDescent="0.25">
      <c r="A1000" s="5"/>
    </row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workbookViewId="0"/>
  </sheetViews>
  <sheetFormatPr defaultColWidth="12.625" defaultRowHeight="15" customHeight="1" x14ac:dyDescent="0.2"/>
  <cols>
    <col min="1" max="1" width="2.625" customWidth="1"/>
    <col min="2" max="2" width="19" customWidth="1"/>
    <col min="3" max="3" width="21.75" customWidth="1"/>
    <col min="4" max="11" width="7.625" customWidth="1"/>
    <col min="12" max="12" width="13" customWidth="1"/>
    <col min="13" max="26" width="7.625" customWidth="1"/>
  </cols>
  <sheetData>
    <row r="1" spans="1:15" ht="60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">
      <c r="A2" s="5">
        <v>60</v>
      </c>
      <c r="B2" s="23" t="s">
        <v>229</v>
      </c>
      <c r="C2" s="23" t="s">
        <v>230</v>
      </c>
      <c r="D2" s="24" t="s">
        <v>231</v>
      </c>
      <c r="E2" s="24" t="s">
        <v>157</v>
      </c>
      <c r="F2" s="24" t="s">
        <v>232</v>
      </c>
      <c r="G2" s="24" t="s">
        <v>49</v>
      </c>
      <c r="H2" s="24" t="s">
        <v>233</v>
      </c>
      <c r="I2" s="24" t="s">
        <v>180</v>
      </c>
      <c r="J2" s="24" t="s">
        <v>234</v>
      </c>
      <c r="K2" s="24" t="s">
        <v>126</v>
      </c>
      <c r="L2" s="25" t="s">
        <v>321</v>
      </c>
      <c r="M2" s="6">
        <f>61+24</f>
        <v>85</v>
      </c>
      <c r="N2" s="6">
        <v>61</v>
      </c>
      <c r="O2" s="6">
        <v>85</v>
      </c>
    </row>
    <row r="3" spans="1:15" x14ac:dyDescent="0.2">
      <c r="A3" s="7">
        <v>51</v>
      </c>
      <c r="B3" s="26" t="s">
        <v>196</v>
      </c>
      <c r="C3" s="26" t="s">
        <v>197</v>
      </c>
      <c r="D3" s="24" t="s">
        <v>198</v>
      </c>
      <c r="E3" s="24" t="s">
        <v>18</v>
      </c>
      <c r="F3" s="24" t="s">
        <v>44</v>
      </c>
      <c r="G3" s="24" t="s">
        <v>44</v>
      </c>
      <c r="H3" s="24" t="s">
        <v>115</v>
      </c>
      <c r="I3" s="24" t="s">
        <v>185</v>
      </c>
      <c r="J3" s="24" t="s">
        <v>199</v>
      </c>
      <c r="K3" s="24" t="s">
        <v>126</v>
      </c>
      <c r="L3" s="25" t="s">
        <v>322</v>
      </c>
      <c r="M3" s="6">
        <f>35+5</f>
        <v>40</v>
      </c>
      <c r="N3" s="6">
        <v>5</v>
      </c>
      <c r="O3" s="8">
        <v>40</v>
      </c>
    </row>
    <row r="4" spans="1:15" ht="30" x14ac:dyDescent="0.2">
      <c r="A4" s="5">
        <v>46</v>
      </c>
      <c r="B4" s="19" t="s">
        <v>177</v>
      </c>
      <c r="C4" s="19" t="s">
        <v>178</v>
      </c>
      <c r="D4" s="16" t="s">
        <v>93</v>
      </c>
      <c r="E4" s="16" t="s">
        <v>179</v>
      </c>
      <c r="F4" s="16" t="s">
        <v>49</v>
      </c>
      <c r="G4" s="16" t="s">
        <v>51</v>
      </c>
      <c r="H4" s="16" t="s">
        <v>43</v>
      </c>
      <c r="I4" s="16" t="s">
        <v>44</v>
      </c>
      <c r="J4" s="16" t="s">
        <v>180</v>
      </c>
      <c r="K4" s="16" t="s">
        <v>181</v>
      </c>
      <c r="L4" s="22" t="s">
        <v>323</v>
      </c>
      <c r="M4" s="8">
        <v>40</v>
      </c>
      <c r="N4" s="8">
        <v>16</v>
      </c>
      <c r="O4" s="8">
        <v>40</v>
      </c>
    </row>
    <row r="5" spans="1:15" x14ac:dyDescent="0.2">
      <c r="A5" s="5">
        <v>29</v>
      </c>
      <c r="B5" s="9" t="s">
        <v>119</v>
      </c>
      <c r="C5" s="9" t="s">
        <v>120</v>
      </c>
      <c r="D5" s="10" t="s">
        <v>121</v>
      </c>
      <c r="E5" s="10" t="s">
        <v>43</v>
      </c>
      <c r="F5" s="10" t="s">
        <v>51</v>
      </c>
      <c r="G5" s="10" t="s">
        <v>18</v>
      </c>
      <c r="H5" s="10" t="s">
        <v>122</v>
      </c>
      <c r="I5" s="10" t="s">
        <v>115</v>
      </c>
      <c r="J5" s="10" t="s">
        <v>43</v>
      </c>
      <c r="K5" s="10" t="s">
        <v>45</v>
      </c>
      <c r="L5" s="11" t="s">
        <v>324</v>
      </c>
      <c r="M5" s="8">
        <f>7+22+3</f>
        <v>32</v>
      </c>
      <c r="N5" s="8">
        <v>7</v>
      </c>
      <c r="O5" s="8">
        <f>7+22</f>
        <v>29</v>
      </c>
    </row>
    <row r="6" spans="1:15" x14ac:dyDescent="0.2">
      <c r="A6" s="7">
        <v>40</v>
      </c>
      <c r="B6" s="9" t="s">
        <v>153</v>
      </c>
      <c r="C6" s="9" t="s">
        <v>154</v>
      </c>
      <c r="D6" s="10" t="s">
        <v>155</v>
      </c>
      <c r="E6" s="10" t="s">
        <v>151</v>
      </c>
      <c r="F6" s="10" t="s">
        <v>63</v>
      </c>
      <c r="G6" s="10" t="s">
        <v>18</v>
      </c>
      <c r="H6" s="10" t="s">
        <v>156</v>
      </c>
      <c r="I6" s="10" t="s">
        <v>42</v>
      </c>
      <c r="J6" s="10" t="s">
        <v>18</v>
      </c>
      <c r="K6" s="10" t="s">
        <v>18</v>
      </c>
      <c r="L6" s="11" t="s">
        <v>325</v>
      </c>
      <c r="M6" s="8">
        <f>19+4+3</f>
        <v>26</v>
      </c>
      <c r="N6" s="8">
        <v>0</v>
      </c>
      <c r="O6" s="8">
        <v>4</v>
      </c>
    </row>
    <row r="7" spans="1:15" x14ac:dyDescent="0.2">
      <c r="A7" s="12">
        <v>84</v>
      </c>
      <c r="B7" s="9" t="s">
        <v>308</v>
      </c>
      <c r="C7" s="9" t="s">
        <v>309</v>
      </c>
      <c r="D7" s="10" t="s">
        <v>245</v>
      </c>
      <c r="E7" s="10" t="s">
        <v>49</v>
      </c>
      <c r="F7" s="10" t="s">
        <v>44</v>
      </c>
      <c r="G7" s="10" t="s">
        <v>18</v>
      </c>
      <c r="H7" s="10" t="s">
        <v>270</v>
      </c>
      <c r="I7" s="10" t="s">
        <v>166</v>
      </c>
      <c r="J7" s="10" t="s">
        <v>18</v>
      </c>
      <c r="K7" s="10" t="s">
        <v>49</v>
      </c>
      <c r="L7" s="11" t="s">
        <v>326</v>
      </c>
      <c r="M7" s="8">
        <f>16+5+3</f>
        <v>24</v>
      </c>
      <c r="N7" s="8">
        <v>5</v>
      </c>
      <c r="O7" s="8">
        <f>16+5</f>
        <v>21</v>
      </c>
    </row>
    <row r="8" spans="1:15" x14ac:dyDescent="0.2">
      <c r="A8" s="5">
        <v>41</v>
      </c>
      <c r="B8" s="15" t="s">
        <v>160</v>
      </c>
      <c r="C8" s="15" t="s">
        <v>83</v>
      </c>
      <c r="D8" s="16" t="s">
        <v>161</v>
      </c>
      <c r="E8" s="16" t="s">
        <v>87</v>
      </c>
      <c r="F8" s="16" t="s">
        <v>87</v>
      </c>
      <c r="G8" s="16" t="s">
        <v>49</v>
      </c>
      <c r="H8" s="16" t="s">
        <v>87</v>
      </c>
      <c r="I8" s="10"/>
      <c r="J8" s="16" t="s">
        <v>49</v>
      </c>
      <c r="K8" s="16" t="s">
        <v>44</v>
      </c>
      <c r="L8" s="22" t="s">
        <v>327</v>
      </c>
      <c r="M8" s="8">
        <f>11+10</f>
        <v>21</v>
      </c>
      <c r="N8" s="8">
        <v>11</v>
      </c>
      <c r="O8" s="8">
        <v>21</v>
      </c>
    </row>
    <row r="9" spans="1:15" x14ac:dyDescent="0.2">
      <c r="A9" s="5">
        <v>48</v>
      </c>
      <c r="B9" s="18" t="s">
        <v>187</v>
      </c>
      <c r="C9" s="18" t="s">
        <v>188</v>
      </c>
      <c r="D9" s="10" t="s">
        <v>165</v>
      </c>
      <c r="E9" s="10" t="s">
        <v>18</v>
      </c>
      <c r="F9" s="10" t="s">
        <v>44</v>
      </c>
      <c r="G9" s="10" t="s">
        <v>43</v>
      </c>
      <c r="H9" s="10" t="s">
        <v>44</v>
      </c>
      <c r="I9" s="10" t="s">
        <v>87</v>
      </c>
      <c r="J9" s="10" t="s">
        <v>185</v>
      </c>
      <c r="K9" s="10" t="s">
        <v>42</v>
      </c>
      <c r="L9" s="11" t="s">
        <v>328</v>
      </c>
      <c r="M9" s="8">
        <f>19+1</f>
        <v>20</v>
      </c>
      <c r="N9" s="8">
        <v>1</v>
      </c>
      <c r="O9" s="8">
        <v>20</v>
      </c>
    </row>
    <row r="10" spans="1:15" x14ac:dyDescent="0.2">
      <c r="A10" s="5">
        <v>76</v>
      </c>
      <c r="B10" s="18" t="s">
        <v>287</v>
      </c>
      <c r="C10" s="18" t="s">
        <v>288</v>
      </c>
      <c r="D10" s="10" t="s">
        <v>207</v>
      </c>
      <c r="E10" s="10" t="s">
        <v>87</v>
      </c>
      <c r="F10" s="10" t="s">
        <v>18</v>
      </c>
      <c r="G10" s="10" t="s">
        <v>44</v>
      </c>
      <c r="H10" s="10" t="s">
        <v>43</v>
      </c>
      <c r="I10" s="10" t="s">
        <v>42</v>
      </c>
      <c r="J10" s="10" t="s">
        <v>18</v>
      </c>
      <c r="K10" s="10" t="s">
        <v>49</v>
      </c>
      <c r="L10" s="11" t="s">
        <v>329</v>
      </c>
      <c r="M10" s="8">
        <f>18+2</f>
        <v>20</v>
      </c>
      <c r="N10" s="8">
        <v>2</v>
      </c>
      <c r="O10" s="8">
        <v>20</v>
      </c>
    </row>
    <row r="11" spans="1:15" x14ac:dyDescent="0.2">
      <c r="A11" s="7">
        <v>42</v>
      </c>
      <c r="B11" s="17" t="s">
        <v>163</v>
      </c>
      <c r="C11" s="17" t="s">
        <v>164</v>
      </c>
      <c r="D11" s="10" t="s">
        <v>165</v>
      </c>
      <c r="E11" s="10" t="s">
        <v>49</v>
      </c>
      <c r="F11" s="10" t="s">
        <v>18</v>
      </c>
      <c r="G11" s="10" t="s">
        <v>18</v>
      </c>
      <c r="H11" s="10" t="s">
        <v>166</v>
      </c>
      <c r="I11" s="10" t="s">
        <v>44</v>
      </c>
      <c r="J11" s="10" t="s">
        <v>122</v>
      </c>
      <c r="K11" s="10" t="s">
        <v>43</v>
      </c>
      <c r="L11" s="11" t="s">
        <v>330</v>
      </c>
      <c r="M11" s="8">
        <f>10+8</f>
        <v>18</v>
      </c>
      <c r="N11" s="8">
        <v>8</v>
      </c>
      <c r="O11" s="8">
        <v>18</v>
      </c>
    </row>
    <row r="12" spans="1:15" x14ac:dyDescent="0.2">
      <c r="A12" s="5">
        <v>63</v>
      </c>
      <c r="B12" s="17" t="s">
        <v>242</v>
      </c>
      <c r="C12" s="17" t="s">
        <v>243</v>
      </c>
      <c r="D12" s="10" t="s">
        <v>244</v>
      </c>
      <c r="E12" s="10" t="s">
        <v>245</v>
      </c>
      <c r="F12" s="10" t="s">
        <v>44</v>
      </c>
      <c r="G12" s="10" t="s">
        <v>18</v>
      </c>
      <c r="H12" s="10" t="s">
        <v>42</v>
      </c>
      <c r="I12" s="10" t="s">
        <v>18</v>
      </c>
      <c r="J12" s="10" t="s">
        <v>51</v>
      </c>
      <c r="K12" s="10" t="s">
        <v>42</v>
      </c>
      <c r="L12" s="11" t="s">
        <v>246</v>
      </c>
      <c r="M12" s="8">
        <f>11+4+3</f>
        <v>18</v>
      </c>
      <c r="N12" s="8">
        <v>4</v>
      </c>
      <c r="O12" s="8">
        <f>11+4</f>
        <v>15</v>
      </c>
    </row>
    <row r="13" spans="1:15" x14ac:dyDescent="0.2">
      <c r="A13" s="5">
        <v>70</v>
      </c>
      <c r="B13" s="19" t="s">
        <v>268</v>
      </c>
      <c r="C13" s="19" t="s">
        <v>269</v>
      </c>
      <c r="D13" s="16" t="s">
        <v>270</v>
      </c>
      <c r="E13" s="16" t="s">
        <v>170</v>
      </c>
      <c r="F13" s="16" t="s">
        <v>18</v>
      </c>
      <c r="G13" s="16" t="s">
        <v>18</v>
      </c>
      <c r="H13" s="16" t="s">
        <v>42</v>
      </c>
      <c r="I13" s="16" t="s">
        <v>18</v>
      </c>
      <c r="J13" s="16" t="s">
        <v>49</v>
      </c>
      <c r="K13" s="16" t="s">
        <v>18</v>
      </c>
      <c r="L13" s="22" t="s">
        <v>271</v>
      </c>
      <c r="M13" s="8">
        <f>16+2</f>
        <v>18</v>
      </c>
      <c r="N13" s="8">
        <v>2</v>
      </c>
      <c r="O13" s="8">
        <v>18</v>
      </c>
    </row>
    <row r="14" spans="1:15" ht="30" x14ac:dyDescent="0.2">
      <c r="A14" s="5">
        <v>66</v>
      </c>
      <c r="B14" s="17" t="s">
        <v>254</v>
      </c>
      <c r="C14" s="17" t="s">
        <v>255</v>
      </c>
      <c r="D14" s="10" t="s">
        <v>256</v>
      </c>
      <c r="E14" s="10" t="s">
        <v>44</v>
      </c>
      <c r="F14" s="10" t="s">
        <v>49</v>
      </c>
      <c r="G14" s="10" t="s">
        <v>18</v>
      </c>
      <c r="H14" s="10" t="s">
        <v>203</v>
      </c>
      <c r="I14" s="10" t="s">
        <v>87</v>
      </c>
      <c r="J14" s="10" t="s">
        <v>49</v>
      </c>
      <c r="K14" s="10" t="s">
        <v>49</v>
      </c>
      <c r="L14" s="11" t="s">
        <v>331</v>
      </c>
      <c r="M14" s="8">
        <f>6+9+2</f>
        <v>17</v>
      </c>
      <c r="N14" s="8">
        <v>6</v>
      </c>
      <c r="O14" s="8">
        <f>6+9</f>
        <v>15</v>
      </c>
    </row>
    <row r="15" spans="1:15" ht="30" x14ac:dyDescent="0.2">
      <c r="A15" s="7">
        <v>75</v>
      </c>
      <c r="B15" s="9" t="s">
        <v>283</v>
      </c>
      <c r="C15" s="9" t="s">
        <v>284</v>
      </c>
      <c r="D15" s="10" t="s">
        <v>285</v>
      </c>
      <c r="E15" s="10" t="s">
        <v>170</v>
      </c>
      <c r="F15" s="10" t="s">
        <v>49</v>
      </c>
      <c r="G15" s="10" t="s">
        <v>18</v>
      </c>
      <c r="H15" s="10" t="s">
        <v>18</v>
      </c>
      <c r="I15" s="10" t="s">
        <v>185</v>
      </c>
      <c r="J15" s="10" t="s">
        <v>18</v>
      </c>
      <c r="K15" s="10" t="s">
        <v>18</v>
      </c>
      <c r="L15" s="11" t="s">
        <v>286</v>
      </c>
      <c r="M15" s="8">
        <f>10+4+3</f>
        <v>17</v>
      </c>
      <c r="N15" s="8">
        <v>4</v>
      </c>
      <c r="O15" s="8">
        <v>14</v>
      </c>
    </row>
    <row r="16" spans="1:15" x14ac:dyDescent="0.2">
      <c r="A16" s="5">
        <v>30</v>
      </c>
      <c r="B16" s="9" t="s">
        <v>124</v>
      </c>
      <c r="C16" s="9" t="s">
        <v>125</v>
      </c>
      <c r="D16" s="10" t="s">
        <v>87</v>
      </c>
      <c r="E16" s="10" t="s">
        <v>18</v>
      </c>
      <c r="F16" s="10" t="s">
        <v>126</v>
      </c>
      <c r="G16" s="10" t="s">
        <v>18</v>
      </c>
      <c r="H16" s="10" t="s">
        <v>18</v>
      </c>
      <c r="I16" s="10" t="s">
        <v>18</v>
      </c>
      <c r="J16" s="10" t="s">
        <v>49</v>
      </c>
      <c r="K16" s="10" t="s">
        <v>44</v>
      </c>
      <c r="L16" s="11" t="s">
        <v>332</v>
      </c>
      <c r="M16" s="8">
        <f>15+1</f>
        <v>16</v>
      </c>
      <c r="N16" s="8">
        <v>1</v>
      </c>
      <c r="O16" s="8">
        <v>16</v>
      </c>
    </row>
    <row r="17" spans="1:15" x14ac:dyDescent="0.2">
      <c r="A17" s="7">
        <v>53</v>
      </c>
      <c r="B17" s="17" t="s">
        <v>205</v>
      </c>
      <c r="C17" s="17" t="s">
        <v>206</v>
      </c>
      <c r="D17" s="10" t="s">
        <v>207</v>
      </c>
      <c r="E17" s="10" t="s">
        <v>44</v>
      </c>
      <c r="F17" s="10" t="s">
        <v>18</v>
      </c>
      <c r="G17" s="10" t="s">
        <v>42</v>
      </c>
      <c r="H17" s="10" t="s">
        <v>44</v>
      </c>
      <c r="I17" s="10" t="s">
        <v>18</v>
      </c>
      <c r="J17" s="10" t="s">
        <v>18</v>
      </c>
      <c r="K17" s="10" t="s">
        <v>122</v>
      </c>
      <c r="L17" s="11" t="s">
        <v>208</v>
      </c>
      <c r="M17" s="10">
        <f>12+4</f>
        <v>16</v>
      </c>
      <c r="N17" s="8">
        <v>4</v>
      </c>
      <c r="O17" s="8">
        <f>12+4</f>
        <v>16</v>
      </c>
    </row>
    <row r="18" spans="1:15" ht="30" x14ac:dyDescent="0.2">
      <c r="A18" s="5">
        <v>65</v>
      </c>
      <c r="B18" s="18" t="s">
        <v>251</v>
      </c>
      <c r="C18" s="18" t="s">
        <v>252</v>
      </c>
      <c r="D18" s="10" t="s">
        <v>158</v>
      </c>
      <c r="E18" s="10" t="s">
        <v>18</v>
      </c>
      <c r="F18" s="10" t="s">
        <v>87</v>
      </c>
      <c r="G18" s="10" t="s">
        <v>18</v>
      </c>
      <c r="H18" s="10" t="s">
        <v>42</v>
      </c>
      <c r="I18" s="10" t="s">
        <v>87</v>
      </c>
      <c r="J18" s="10" t="s">
        <v>18</v>
      </c>
      <c r="K18" s="10" t="s">
        <v>87</v>
      </c>
      <c r="L18" s="11" t="s">
        <v>333</v>
      </c>
      <c r="M18" s="8">
        <f>11+4</f>
        <v>15</v>
      </c>
      <c r="N18" s="8">
        <v>4</v>
      </c>
      <c r="O18" s="8">
        <f>11+4</f>
        <v>15</v>
      </c>
    </row>
    <row r="19" spans="1:15" x14ac:dyDescent="0.2">
      <c r="A19" s="7">
        <v>32</v>
      </c>
      <c r="B19" s="9" t="s">
        <v>131</v>
      </c>
      <c r="C19" s="9" t="s">
        <v>132</v>
      </c>
      <c r="D19" s="10" t="s">
        <v>42</v>
      </c>
      <c r="E19" s="10" t="s">
        <v>73</v>
      </c>
      <c r="F19" s="10" t="s">
        <v>49</v>
      </c>
      <c r="G19" s="10" t="s">
        <v>18</v>
      </c>
      <c r="H19" s="10" t="s">
        <v>49</v>
      </c>
      <c r="I19" s="10" t="s">
        <v>18</v>
      </c>
      <c r="J19" s="10" t="s">
        <v>18</v>
      </c>
      <c r="K19" s="10" t="s">
        <v>45</v>
      </c>
      <c r="L19" s="11" t="s">
        <v>334</v>
      </c>
      <c r="M19" s="8">
        <f>9+3+2</f>
        <v>14</v>
      </c>
      <c r="N19" s="8">
        <v>2</v>
      </c>
      <c r="O19" s="8">
        <f>9+2</f>
        <v>11</v>
      </c>
    </row>
    <row r="20" spans="1:15" x14ac:dyDescent="0.2">
      <c r="A20" s="5">
        <v>11</v>
      </c>
      <c r="B20" s="9" t="s">
        <v>61</v>
      </c>
      <c r="C20" s="9" t="s">
        <v>62</v>
      </c>
      <c r="D20" s="10" t="s">
        <v>335</v>
      </c>
      <c r="E20" s="10" t="s">
        <v>17</v>
      </c>
      <c r="F20" s="10" t="s">
        <v>63</v>
      </c>
      <c r="G20" s="10" t="s">
        <v>18</v>
      </c>
      <c r="H20" s="10" t="s">
        <v>18</v>
      </c>
      <c r="I20" s="10" t="s">
        <v>18</v>
      </c>
      <c r="J20" s="10" t="s">
        <v>18</v>
      </c>
      <c r="K20" s="10" t="s">
        <v>44</v>
      </c>
      <c r="L20" s="11" t="s">
        <v>336</v>
      </c>
      <c r="M20" s="8">
        <v>13</v>
      </c>
      <c r="N20" s="8">
        <v>0</v>
      </c>
      <c r="O20" s="8">
        <v>1</v>
      </c>
    </row>
    <row r="21" spans="1:15" ht="15.75" customHeight="1" x14ac:dyDescent="0.2">
      <c r="A21" s="5">
        <v>87</v>
      </c>
      <c r="B21" s="9" t="s">
        <v>317</v>
      </c>
      <c r="C21" s="9" t="s">
        <v>318</v>
      </c>
      <c r="D21" s="10" t="s">
        <v>319</v>
      </c>
      <c r="E21" s="10" t="s">
        <v>44</v>
      </c>
      <c r="F21" s="10" t="s">
        <v>29</v>
      </c>
      <c r="G21" s="10" t="s">
        <v>18</v>
      </c>
      <c r="H21" s="10" t="s">
        <v>18</v>
      </c>
      <c r="I21" s="10" t="s">
        <v>42</v>
      </c>
      <c r="J21" s="10" t="s">
        <v>18</v>
      </c>
      <c r="K21" s="10" t="s">
        <v>44</v>
      </c>
      <c r="L21" s="11" t="s">
        <v>337</v>
      </c>
      <c r="M21" s="8">
        <f>8+5</f>
        <v>13</v>
      </c>
      <c r="N21" s="8">
        <v>0</v>
      </c>
      <c r="O21" s="8">
        <v>8</v>
      </c>
    </row>
    <row r="22" spans="1:15" ht="15.75" customHeight="1" x14ac:dyDescent="0.2">
      <c r="A22" s="5">
        <v>14</v>
      </c>
      <c r="B22" s="9" t="s">
        <v>71</v>
      </c>
      <c r="C22" s="9" t="s">
        <v>72</v>
      </c>
      <c r="D22" s="10" t="s">
        <v>73</v>
      </c>
      <c r="E22" s="10" t="s">
        <v>74</v>
      </c>
      <c r="F22" s="10" t="s">
        <v>44</v>
      </c>
      <c r="G22" s="10" t="s">
        <v>18</v>
      </c>
      <c r="H22" s="10" t="s">
        <v>44</v>
      </c>
      <c r="I22" s="10" t="s">
        <v>18</v>
      </c>
      <c r="J22" s="10" t="s">
        <v>18</v>
      </c>
      <c r="K22" s="10" t="s">
        <v>44</v>
      </c>
      <c r="L22" s="11" t="s">
        <v>338</v>
      </c>
      <c r="M22" s="8">
        <f>11+1</f>
        <v>12</v>
      </c>
      <c r="N22" s="8">
        <v>0</v>
      </c>
      <c r="O22" s="8">
        <v>11</v>
      </c>
    </row>
    <row r="23" spans="1:15" ht="15.75" customHeight="1" x14ac:dyDescent="0.2">
      <c r="A23" s="5">
        <v>27</v>
      </c>
      <c r="B23" s="9" t="s">
        <v>113</v>
      </c>
      <c r="C23" s="9" t="s">
        <v>114</v>
      </c>
      <c r="D23" s="10" t="s">
        <v>115</v>
      </c>
      <c r="E23" s="10" t="s">
        <v>44</v>
      </c>
      <c r="F23" s="10" t="s">
        <v>49</v>
      </c>
      <c r="G23" s="10" t="s">
        <v>44</v>
      </c>
      <c r="H23" s="10" t="s">
        <v>49</v>
      </c>
      <c r="I23" s="10" t="s">
        <v>44</v>
      </c>
      <c r="J23" s="10" t="s">
        <v>18</v>
      </c>
      <c r="K23" s="10" t="s">
        <v>49</v>
      </c>
      <c r="L23" s="11" t="s">
        <v>339</v>
      </c>
      <c r="M23" s="8">
        <f>9+3</f>
        <v>12</v>
      </c>
      <c r="N23" s="8">
        <v>3</v>
      </c>
      <c r="O23" s="8">
        <v>12</v>
      </c>
    </row>
    <row r="24" spans="1:15" ht="15.75" customHeight="1" x14ac:dyDescent="0.2">
      <c r="A24" s="5">
        <v>7</v>
      </c>
      <c r="B24" s="9" t="s">
        <v>40</v>
      </c>
      <c r="C24" s="9" t="s">
        <v>41</v>
      </c>
      <c r="D24" s="10" t="s">
        <v>340</v>
      </c>
      <c r="E24" s="10" t="s">
        <v>42</v>
      </c>
      <c r="F24" s="10" t="s">
        <v>18</v>
      </c>
      <c r="G24" s="10" t="s">
        <v>43</v>
      </c>
      <c r="H24" s="10" t="s">
        <v>18</v>
      </c>
      <c r="I24" s="10" t="s">
        <v>18</v>
      </c>
      <c r="J24" s="10" t="s">
        <v>44</v>
      </c>
      <c r="K24" s="10" t="s">
        <v>45</v>
      </c>
      <c r="L24" s="11" t="s">
        <v>46</v>
      </c>
      <c r="M24" s="8">
        <f>8+3</f>
        <v>11</v>
      </c>
      <c r="N24" s="8">
        <v>0</v>
      </c>
      <c r="O24" s="8">
        <v>8</v>
      </c>
    </row>
    <row r="25" spans="1:15" ht="15.75" customHeight="1" x14ac:dyDescent="0.2">
      <c r="A25" s="5">
        <v>31</v>
      </c>
      <c r="B25" s="9" t="s">
        <v>128</v>
      </c>
      <c r="C25" s="9" t="s">
        <v>129</v>
      </c>
      <c r="D25" s="10" t="s">
        <v>87</v>
      </c>
      <c r="E25" s="10" t="s">
        <v>17</v>
      </c>
      <c r="F25" s="10" t="s">
        <v>42</v>
      </c>
      <c r="G25" s="10" t="s">
        <v>42</v>
      </c>
      <c r="H25" s="10" t="s">
        <v>18</v>
      </c>
      <c r="I25" s="10" t="s">
        <v>42</v>
      </c>
      <c r="J25" s="10" t="s">
        <v>18</v>
      </c>
      <c r="K25" s="10" t="s">
        <v>18</v>
      </c>
      <c r="L25" s="11" t="s">
        <v>341</v>
      </c>
      <c r="M25" s="8">
        <f>11</f>
        <v>11</v>
      </c>
      <c r="N25" s="8">
        <v>0</v>
      </c>
      <c r="O25" s="8">
        <v>9</v>
      </c>
    </row>
    <row r="26" spans="1:15" ht="15.75" customHeight="1" x14ac:dyDescent="0.2">
      <c r="A26" s="5">
        <v>52</v>
      </c>
      <c r="B26" s="18" t="s">
        <v>201</v>
      </c>
      <c r="C26" s="18" t="s">
        <v>202</v>
      </c>
      <c r="D26" s="10" t="s">
        <v>203</v>
      </c>
      <c r="E26" s="10" t="s">
        <v>18</v>
      </c>
      <c r="F26" s="10" t="s">
        <v>18</v>
      </c>
      <c r="G26" s="10" t="s">
        <v>18</v>
      </c>
      <c r="H26" s="10" t="s">
        <v>42</v>
      </c>
      <c r="I26" s="10" t="s">
        <v>49</v>
      </c>
      <c r="J26" s="10" t="s">
        <v>49</v>
      </c>
      <c r="K26" s="10" t="s">
        <v>51</v>
      </c>
      <c r="L26" s="11" t="s">
        <v>342</v>
      </c>
      <c r="M26" s="10">
        <f>6+5</f>
        <v>11</v>
      </c>
      <c r="N26" s="8">
        <v>5</v>
      </c>
      <c r="O26" s="8">
        <f>9</f>
        <v>9</v>
      </c>
    </row>
    <row r="27" spans="1:15" ht="15.75" customHeight="1" x14ac:dyDescent="0.2">
      <c r="A27" s="5">
        <v>77</v>
      </c>
      <c r="B27" s="9" t="s">
        <v>290</v>
      </c>
      <c r="C27" s="9" t="s">
        <v>291</v>
      </c>
      <c r="D27" s="10" t="s">
        <v>44</v>
      </c>
      <c r="E27" s="10" t="s">
        <v>18</v>
      </c>
      <c r="F27" s="10" t="s">
        <v>18</v>
      </c>
      <c r="G27" s="10" t="s">
        <v>18</v>
      </c>
      <c r="H27" s="10" t="s">
        <v>165</v>
      </c>
      <c r="I27" s="10" t="s">
        <v>115</v>
      </c>
      <c r="J27" s="10" t="s">
        <v>18</v>
      </c>
      <c r="K27" s="10" t="s">
        <v>18</v>
      </c>
      <c r="L27" s="11" t="s">
        <v>343</v>
      </c>
      <c r="M27" s="8">
        <f>10+1</f>
        <v>11</v>
      </c>
      <c r="N27" s="8">
        <v>1</v>
      </c>
      <c r="O27" s="8">
        <v>11</v>
      </c>
    </row>
    <row r="28" spans="1:15" ht="15.75" customHeight="1" x14ac:dyDescent="0.2">
      <c r="A28" s="5">
        <v>80</v>
      </c>
      <c r="B28" s="9" t="s">
        <v>298</v>
      </c>
      <c r="C28" s="9" t="s">
        <v>299</v>
      </c>
      <c r="D28" s="10" t="s">
        <v>344</v>
      </c>
      <c r="E28" s="10" t="s">
        <v>51</v>
      </c>
      <c r="F28" s="10" t="s">
        <v>18</v>
      </c>
      <c r="G28" s="10" t="s">
        <v>49</v>
      </c>
      <c r="H28" s="10" t="s">
        <v>51</v>
      </c>
      <c r="I28" s="10" t="s">
        <v>87</v>
      </c>
      <c r="J28" s="10" t="s">
        <v>49</v>
      </c>
      <c r="K28" s="10" t="s">
        <v>51</v>
      </c>
      <c r="L28" s="11" t="s">
        <v>345</v>
      </c>
      <c r="M28" s="8">
        <v>11</v>
      </c>
      <c r="N28" s="8">
        <v>8</v>
      </c>
      <c r="O28" s="8">
        <v>11</v>
      </c>
    </row>
    <row r="29" spans="1:15" ht="15.75" customHeight="1" x14ac:dyDescent="0.2">
      <c r="A29" s="7">
        <v>24</v>
      </c>
      <c r="B29" s="9" t="s">
        <v>104</v>
      </c>
      <c r="C29" s="9" t="s">
        <v>105</v>
      </c>
      <c r="D29" s="10" t="s">
        <v>18</v>
      </c>
      <c r="E29" s="10" t="s">
        <v>106</v>
      </c>
      <c r="F29" s="10" t="s">
        <v>18</v>
      </c>
      <c r="G29" s="10" t="s">
        <v>18</v>
      </c>
      <c r="H29" s="10" t="s">
        <v>44</v>
      </c>
      <c r="I29" s="10" t="s">
        <v>18</v>
      </c>
      <c r="J29" s="10" t="s">
        <v>18</v>
      </c>
      <c r="K29" s="10" t="s">
        <v>18</v>
      </c>
      <c r="L29" s="11" t="s">
        <v>107</v>
      </c>
      <c r="M29" s="8">
        <v>10</v>
      </c>
      <c r="N29" s="8">
        <v>0</v>
      </c>
      <c r="O29" s="8">
        <v>10</v>
      </c>
    </row>
    <row r="30" spans="1:15" ht="15.75" customHeight="1" x14ac:dyDescent="0.2">
      <c r="A30" s="5">
        <v>54</v>
      </c>
      <c r="B30" s="14" t="s">
        <v>209</v>
      </c>
      <c r="C30" s="14" t="s">
        <v>210</v>
      </c>
      <c r="D30" s="10" t="s">
        <v>211</v>
      </c>
      <c r="E30" s="10" t="s">
        <v>165</v>
      </c>
      <c r="F30" s="10" t="s">
        <v>18</v>
      </c>
      <c r="G30" s="10" t="s">
        <v>18</v>
      </c>
      <c r="H30" s="10" t="s">
        <v>18</v>
      </c>
      <c r="I30" s="10" t="s">
        <v>18</v>
      </c>
      <c r="J30" s="10" t="s">
        <v>44</v>
      </c>
      <c r="K30" s="10" t="s">
        <v>51</v>
      </c>
      <c r="L30" s="11" t="s">
        <v>276</v>
      </c>
      <c r="M30" s="8">
        <f>7+3</f>
        <v>10</v>
      </c>
      <c r="N30" s="8">
        <v>3</v>
      </c>
      <c r="O30" s="8">
        <v>10</v>
      </c>
    </row>
    <row r="31" spans="1:15" ht="15.75" customHeight="1" x14ac:dyDescent="0.2">
      <c r="A31" s="5">
        <v>15</v>
      </c>
      <c r="B31" s="13" t="s">
        <v>77</v>
      </c>
      <c r="C31" s="13" t="s">
        <v>78</v>
      </c>
      <c r="D31" s="10" t="s">
        <v>79</v>
      </c>
      <c r="E31" s="10" t="s">
        <v>18</v>
      </c>
      <c r="F31" s="10" t="s">
        <v>18</v>
      </c>
      <c r="G31" s="10" t="s">
        <v>44</v>
      </c>
      <c r="H31" s="10" t="s">
        <v>18</v>
      </c>
      <c r="I31" s="10" t="s">
        <v>18</v>
      </c>
      <c r="J31" s="10" t="s">
        <v>18</v>
      </c>
      <c r="K31" s="10" t="s">
        <v>80</v>
      </c>
      <c r="L31" s="11" t="s">
        <v>81</v>
      </c>
      <c r="M31" s="8">
        <f>2+4+3</f>
        <v>9</v>
      </c>
      <c r="N31" s="8">
        <v>2</v>
      </c>
      <c r="O31" s="8">
        <f>4+2</f>
        <v>6</v>
      </c>
    </row>
    <row r="32" spans="1:15" ht="15.75" customHeight="1" x14ac:dyDescent="0.2">
      <c r="A32" s="5">
        <v>38</v>
      </c>
      <c r="B32" s="9" t="s">
        <v>146</v>
      </c>
      <c r="C32" s="9" t="s">
        <v>147</v>
      </c>
      <c r="D32" s="10" t="s">
        <v>73</v>
      </c>
      <c r="E32" s="10" t="s">
        <v>18</v>
      </c>
      <c r="F32" s="10" t="s">
        <v>18</v>
      </c>
      <c r="G32" s="10" t="s">
        <v>18</v>
      </c>
      <c r="H32" s="10" t="s">
        <v>42</v>
      </c>
      <c r="I32" s="10" t="s">
        <v>18</v>
      </c>
      <c r="J32" s="10" t="s">
        <v>18</v>
      </c>
      <c r="K32" s="10" t="s">
        <v>18</v>
      </c>
      <c r="L32" s="11" t="s">
        <v>148</v>
      </c>
      <c r="M32" s="8">
        <f>9</f>
        <v>9</v>
      </c>
      <c r="N32" s="8">
        <v>0</v>
      </c>
      <c r="O32" s="8">
        <v>9</v>
      </c>
    </row>
    <row r="33" spans="1:15" ht="15.75" customHeight="1" x14ac:dyDescent="0.2">
      <c r="A33" s="7">
        <v>64</v>
      </c>
      <c r="B33" s="9" t="s">
        <v>247</v>
      </c>
      <c r="C33" s="9" t="s">
        <v>248</v>
      </c>
      <c r="D33" s="10" t="s">
        <v>249</v>
      </c>
      <c r="E33" s="10" t="s">
        <v>18</v>
      </c>
      <c r="F33" s="10" t="s">
        <v>18</v>
      </c>
      <c r="G33" s="10" t="s">
        <v>18</v>
      </c>
      <c r="H33" s="10" t="s">
        <v>18</v>
      </c>
      <c r="I33" s="10" t="s">
        <v>29</v>
      </c>
      <c r="J33" s="10" t="s">
        <v>18</v>
      </c>
      <c r="K33" s="10" t="s">
        <v>44</v>
      </c>
      <c r="L33" s="11" t="s">
        <v>250</v>
      </c>
      <c r="M33" s="8">
        <f>6+2+1</f>
        <v>9</v>
      </c>
      <c r="N33" s="8">
        <v>0</v>
      </c>
      <c r="O33" s="8">
        <v>6</v>
      </c>
    </row>
    <row r="34" spans="1:15" ht="15.75" customHeight="1" x14ac:dyDescent="0.2">
      <c r="A34" s="12">
        <v>74</v>
      </c>
      <c r="B34" s="9" t="s">
        <v>280</v>
      </c>
      <c r="C34" s="9" t="s">
        <v>281</v>
      </c>
      <c r="D34" s="10" t="s">
        <v>165</v>
      </c>
      <c r="E34" s="10" t="s">
        <v>49</v>
      </c>
      <c r="F34" s="10" t="s">
        <v>44</v>
      </c>
      <c r="G34" s="10" t="s">
        <v>18</v>
      </c>
      <c r="H34" s="10" t="s">
        <v>49</v>
      </c>
      <c r="I34" s="10" t="s">
        <v>18</v>
      </c>
      <c r="J34" s="10" t="s">
        <v>51</v>
      </c>
      <c r="K34" s="10" t="s">
        <v>18</v>
      </c>
      <c r="L34" s="11" t="s">
        <v>346</v>
      </c>
      <c r="M34" s="8">
        <f>4+5</f>
        <v>9</v>
      </c>
      <c r="N34" s="8">
        <v>5</v>
      </c>
      <c r="O34" s="8">
        <v>9</v>
      </c>
    </row>
    <row r="35" spans="1:15" ht="15.75" customHeight="1" x14ac:dyDescent="0.2">
      <c r="A35" s="12">
        <v>78</v>
      </c>
      <c r="B35" s="9" t="s">
        <v>293</v>
      </c>
      <c r="C35" s="9" t="s">
        <v>48</v>
      </c>
      <c r="D35" s="10" t="s">
        <v>49</v>
      </c>
      <c r="E35" s="10" t="s">
        <v>18</v>
      </c>
      <c r="F35" s="10" t="s">
        <v>42</v>
      </c>
      <c r="G35" s="10" t="s">
        <v>18</v>
      </c>
      <c r="H35" s="10" t="s">
        <v>18</v>
      </c>
      <c r="I35" s="10" t="s">
        <v>166</v>
      </c>
      <c r="J35" s="10" t="s">
        <v>18</v>
      </c>
      <c r="K35" s="10" t="s">
        <v>166</v>
      </c>
      <c r="L35" s="11" t="s">
        <v>294</v>
      </c>
      <c r="M35" s="8">
        <f>9</f>
        <v>9</v>
      </c>
      <c r="N35" s="8">
        <v>7</v>
      </c>
      <c r="O35" s="8">
        <v>9</v>
      </c>
    </row>
    <row r="36" spans="1:15" ht="15.75" customHeight="1" x14ac:dyDescent="0.2">
      <c r="A36" s="12">
        <v>8</v>
      </c>
      <c r="B36" s="9" t="s">
        <v>47</v>
      </c>
      <c r="C36" s="9" t="s">
        <v>48</v>
      </c>
      <c r="D36" s="10" t="s">
        <v>49</v>
      </c>
      <c r="E36" s="10" t="s">
        <v>50</v>
      </c>
      <c r="F36" s="10" t="s">
        <v>18</v>
      </c>
      <c r="G36" s="10" t="s">
        <v>18</v>
      </c>
      <c r="H36" s="10" t="s">
        <v>44</v>
      </c>
      <c r="I36" s="10" t="s">
        <v>44</v>
      </c>
      <c r="J36" s="10" t="s">
        <v>51</v>
      </c>
      <c r="K36" s="10" t="s">
        <v>51</v>
      </c>
      <c r="L36" s="11" t="s">
        <v>347</v>
      </c>
      <c r="M36" s="8">
        <f>5+2+1</f>
        <v>8</v>
      </c>
      <c r="N36" s="8">
        <v>5</v>
      </c>
      <c r="O36" s="8">
        <v>7</v>
      </c>
    </row>
    <row r="37" spans="1:15" ht="15.75" customHeight="1" x14ac:dyDescent="0.2">
      <c r="A37" s="12">
        <v>13</v>
      </c>
      <c r="B37" s="9" t="s">
        <v>68</v>
      </c>
      <c r="C37" s="9" t="s">
        <v>69</v>
      </c>
      <c r="D37" s="10" t="s">
        <v>43</v>
      </c>
      <c r="E37" s="10" t="s">
        <v>18</v>
      </c>
      <c r="F37" s="10" t="s">
        <v>42</v>
      </c>
      <c r="G37" s="10" t="s">
        <v>18</v>
      </c>
      <c r="H37" s="10" t="s">
        <v>18</v>
      </c>
      <c r="I37" s="10" t="s">
        <v>18</v>
      </c>
      <c r="J37" s="10" t="s">
        <v>49</v>
      </c>
      <c r="K37" s="10" t="s">
        <v>18</v>
      </c>
      <c r="L37" s="11" t="s">
        <v>70</v>
      </c>
      <c r="M37" s="8">
        <f t="shared" ref="M37:M38" si="0">7+1</f>
        <v>8</v>
      </c>
      <c r="N37" s="8">
        <v>1</v>
      </c>
      <c r="O37" s="8">
        <v>8</v>
      </c>
    </row>
    <row r="38" spans="1:15" ht="15.75" customHeight="1" x14ac:dyDescent="0.2">
      <c r="A38" s="7">
        <v>17</v>
      </c>
      <c r="B38" s="9" t="s">
        <v>85</v>
      </c>
      <c r="C38" s="9" t="s">
        <v>86</v>
      </c>
      <c r="D38" s="10" t="s">
        <v>87</v>
      </c>
      <c r="E38" s="10" t="s">
        <v>18</v>
      </c>
      <c r="F38" s="10" t="s">
        <v>44</v>
      </c>
      <c r="G38" s="10" t="s">
        <v>18</v>
      </c>
      <c r="H38" s="10" t="s">
        <v>18</v>
      </c>
      <c r="I38" s="10" t="s">
        <v>87</v>
      </c>
      <c r="J38" s="10" t="s">
        <v>18</v>
      </c>
      <c r="K38" s="10" t="s">
        <v>75</v>
      </c>
      <c r="L38" s="11" t="s">
        <v>348</v>
      </c>
      <c r="M38" s="8">
        <f t="shared" si="0"/>
        <v>8</v>
      </c>
      <c r="N38" s="8">
        <v>0</v>
      </c>
      <c r="O38" s="8">
        <v>7</v>
      </c>
    </row>
    <row r="39" spans="1:15" ht="15.75" customHeight="1" x14ac:dyDescent="0.2">
      <c r="A39" s="5">
        <v>44</v>
      </c>
      <c r="B39" s="18" t="s">
        <v>172</v>
      </c>
      <c r="C39" s="18" t="s">
        <v>173</v>
      </c>
      <c r="D39" s="10" t="s">
        <v>349</v>
      </c>
      <c r="E39" s="10" t="s">
        <v>55</v>
      </c>
      <c r="F39" s="10" t="s">
        <v>18</v>
      </c>
      <c r="G39" s="10" t="s">
        <v>42</v>
      </c>
      <c r="H39" s="10" t="s">
        <v>42</v>
      </c>
      <c r="I39" s="10" t="s">
        <v>18</v>
      </c>
      <c r="J39" s="10" t="s">
        <v>18</v>
      </c>
      <c r="K39" s="10" t="s">
        <v>18</v>
      </c>
      <c r="L39" s="11" t="s">
        <v>350</v>
      </c>
      <c r="M39" s="8">
        <v>8</v>
      </c>
      <c r="N39" s="8">
        <v>0</v>
      </c>
      <c r="O39" s="8">
        <v>4</v>
      </c>
    </row>
    <row r="40" spans="1:15" ht="15.75" customHeight="1" x14ac:dyDescent="0.2">
      <c r="A40" s="7">
        <v>72</v>
      </c>
      <c r="B40" s="9" t="s">
        <v>274</v>
      </c>
      <c r="C40" s="9" t="s">
        <v>275</v>
      </c>
      <c r="D40" s="10" t="s">
        <v>351</v>
      </c>
      <c r="E40" s="10" t="s">
        <v>87</v>
      </c>
      <c r="F40" s="10" t="s">
        <v>18</v>
      </c>
      <c r="G40" s="10" t="s">
        <v>44</v>
      </c>
      <c r="H40" s="10" t="s">
        <v>80</v>
      </c>
      <c r="I40" s="10" t="s">
        <v>18</v>
      </c>
      <c r="J40" s="10" t="s">
        <v>51</v>
      </c>
      <c r="K40" s="10" t="s">
        <v>18</v>
      </c>
      <c r="L40" s="11" t="s">
        <v>352</v>
      </c>
      <c r="M40" s="8">
        <f>5+3</f>
        <v>8</v>
      </c>
      <c r="N40" s="8">
        <v>3</v>
      </c>
      <c r="O40" s="8">
        <v>8</v>
      </c>
    </row>
    <row r="41" spans="1:15" ht="15.75" customHeight="1" x14ac:dyDescent="0.2">
      <c r="A41" s="5">
        <v>3</v>
      </c>
      <c r="B41" s="9" t="s">
        <v>22</v>
      </c>
      <c r="C41" s="9" t="s">
        <v>23</v>
      </c>
      <c r="D41" s="10" t="s">
        <v>353</v>
      </c>
      <c r="E41" s="10" t="s">
        <v>24</v>
      </c>
      <c r="F41" s="10" t="s">
        <v>18</v>
      </c>
      <c r="G41" s="10" t="s">
        <v>18</v>
      </c>
      <c r="H41" s="10" t="s">
        <v>25</v>
      </c>
      <c r="I41" s="10" t="s">
        <v>18</v>
      </c>
      <c r="J41" s="10" t="s">
        <v>18</v>
      </c>
      <c r="K41" s="10" t="s">
        <v>18</v>
      </c>
      <c r="L41" s="11" t="s">
        <v>26</v>
      </c>
      <c r="M41" s="8">
        <v>7</v>
      </c>
      <c r="N41" s="8">
        <v>0</v>
      </c>
      <c r="O41" s="8">
        <v>0</v>
      </c>
    </row>
    <row r="42" spans="1:15" ht="15.75" customHeight="1" x14ac:dyDescent="0.2">
      <c r="A42" s="5">
        <v>9</v>
      </c>
      <c r="B42" s="9" t="s">
        <v>53</v>
      </c>
      <c r="C42" s="9" t="s">
        <v>54</v>
      </c>
      <c r="D42" s="10" t="s">
        <v>55</v>
      </c>
      <c r="E42" s="10" t="s">
        <v>18</v>
      </c>
      <c r="F42" s="10" t="s">
        <v>18</v>
      </c>
      <c r="G42" s="10" t="s">
        <v>18</v>
      </c>
      <c r="H42" s="10" t="s">
        <v>42</v>
      </c>
      <c r="I42" s="10" t="s">
        <v>44</v>
      </c>
      <c r="J42" s="10" t="s">
        <v>18</v>
      </c>
      <c r="K42" s="10" t="s">
        <v>18</v>
      </c>
      <c r="L42" s="11" t="s">
        <v>354</v>
      </c>
      <c r="M42" s="8">
        <v>7</v>
      </c>
      <c r="N42" s="8">
        <v>0</v>
      </c>
      <c r="O42" s="8">
        <v>3</v>
      </c>
    </row>
    <row r="43" spans="1:15" ht="15.75" customHeight="1" x14ac:dyDescent="0.2">
      <c r="A43" s="5">
        <v>16</v>
      </c>
      <c r="B43" s="9" t="s">
        <v>82</v>
      </c>
      <c r="C43" s="9" t="s">
        <v>83</v>
      </c>
      <c r="D43" s="10" t="s">
        <v>355</v>
      </c>
      <c r="E43" s="10" t="s">
        <v>17</v>
      </c>
      <c r="F43" s="10" t="s">
        <v>18</v>
      </c>
      <c r="G43" s="10" t="s">
        <v>84</v>
      </c>
      <c r="H43" s="10" t="s">
        <v>18</v>
      </c>
      <c r="I43" s="10" t="s">
        <v>18</v>
      </c>
      <c r="J43" s="10" t="s">
        <v>18</v>
      </c>
      <c r="K43" s="10" t="s">
        <v>18</v>
      </c>
      <c r="L43" s="11" t="s">
        <v>26</v>
      </c>
      <c r="M43" s="8">
        <v>7</v>
      </c>
      <c r="N43" s="8">
        <v>0</v>
      </c>
      <c r="O43" s="8">
        <v>0</v>
      </c>
    </row>
    <row r="44" spans="1:15" ht="15.75" customHeight="1" x14ac:dyDescent="0.2">
      <c r="A44" s="5">
        <v>43</v>
      </c>
      <c r="B44" s="9" t="s">
        <v>168</v>
      </c>
      <c r="C44" s="9" t="s">
        <v>169</v>
      </c>
      <c r="D44" s="10" t="s">
        <v>356</v>
      </c>
      <c r="E44" s="10" t="s">
        <v>17</v>
      </c>
      <c r="F44" s="10" t="s">
        <v>18</v>
      </c>
      <c r="G44" s="10" t="s">
        <v>18</v>
      </c>
      <c r="H44" s="10" t="s">
        <v>87</v>
      </c>
      <c r="I44" s="10" t="s">
        <v>18</v>
      </c>
      <c r="J44" s="10" t="s">
        <v>18</v>
      </c>
      <c r="K44" s="10" t="s">
        <v>42</v>
      </c>
      <c r="L44" s="11" t="s">
        <v>357</v>
      </c>
      <c r="M44" s="8">
        <v>7</v>
      </c>
      <c r="N44" s="8">
        <v>0</v>
      </c>
      <c r="O44" s="8">
        <v>5</v>
      </c>
    </row>
    <row r="45" spans="1:15" ht="15.75" customHeight="1" x14ac:dyDescent="0.2">
      <c r="A45" s="5">
        <v>56</v>
      </c>
      <c r="B45" s="9" t="s">
        <v>217</v>
      </c>
      <c r="C45" s="9" t="s">
        <v>218</v>
      </c>
      <c r="D45" s="10" t="s">
        <v>44</v>
      </c>
      <c r="E45" s="10" t="s">
        <v>18</v>
      </c>
      <c r="F45" s="10" t="s">
        <v>219</v>
      </c>
      <c r="G45" s="10" t="s">
        <v>18</v>
      </c>
      <c r="H45" s="10" t="s">
        <v>44</v>
      </c>
      <c r="I45" s="10" t="s">
        <v>18</v>
      </c>
      <c r="J45" s="10" t="s">
        <v>18</v>
      </c>
      <c r="K45" s="10" t="s">
        <v>18</v>
      </c>
      <c r="L45" s="11" t="s">
        <v>220</v>
      </c>
      <c r="M45" s="8">
        <f>3+4</f>
        <v>7</v>
      </c>
      <c r="N45" s="8">
        <v>0</v>
      </c>
      <c r="O45" s="8">
        <v>3</v>
      </c>
    </row>
    <row r="46" spans="1:15" ht="15.75" customHeight="1" x14ac:dyDescent="0.2">
      <c r="A46" s="5">
        <v>57</v>
      </c>
      <c r="B46" s="9" t="s">
        <v>221</v>
      </c>
      <c r="C46" s="9" t="s">
        <v>222</v>
      </c>
      <c r="D46" s="10" t="s">
        <v>87</v>
      </c>
      <c r="E46" s="10" t="s">
        <v>44</v>
      </c>
      <c r="F46" s="10" t="s">
        <v>44</v>
      </c>
      <c r="G46" s="10" t="s">
        <v>18</v>
      </c>
      <c r="H46" s="10" t="s">
        <v>44</v>
      </c>
      <c r="I46" s="10" t="s">
        <v>18</v>
      </c>
      <c r="J46" s="10" t="s">
        <v>18</v>
      </c>
      <c r="K46" s="10" t="s">
        <v>44</v>
      </c>
      <c r="L46" s="11" t="s">
        <v>223</v>
      </c>
      <c r="M46" s="8">
        <f>7</f>
        <v>7</v>
      </c>
      <c r="N46" s="8">
        <v>0</v>
      </c>
      <c r="O46" s="8">
        <v>7</v>
      </c>
    </row>
    <row r="47" spans="1:15" ht="15.75" customHeight="1" x14ac:dyDescent="0.2">
      <c r="A47" s="5">
        <v>67</v>
      </c>
      <c r="B47" s="9" t="s">
        <v>258</v>
      </c>
      <c r="C47" s="9" t="s">
        <v>259</v>
      </c>
      <c r="D47" s="10" t="s">
        <v>260</v>
      </c>
      <c r="E47" s="10" t="s">
        <v>18</v>
      </c>
      <c r="F47" s="10" t="s">
        <v>49</v>
      </c>
      <c r="G47" s="10" t="s">
        <v>18</v>
      </c>
      <c r="H47" s="10" t="s">
        <v>18</v>
      </c>
      <c r="I47" s="10" t="s">
        <v>42</v>
      </c>
      <c r="J47" s="10" t="s">
        <v>49</v>
      </c>
      <c r="K47" s="10" t="s">
        <v>18</v>
      </c>
      <c r="L47" s="11" t="s">
        <v>261</v>
      </c>
      <c r="M47" s="8">
        <f>4+3</f>
        <v>7</v>
      </c>
      <c r="N47" s="8">
        <v>4</v>
      </c>
      <c r="O47" s="8">
        <v>7</v>
      </c>
    </row>
    <row r="48" spans="1:15" ht="15.75" customHeight="1" x14ac:dyDescent="0.2">
      <c r="A48" s="5">
        <v>39</v>
      </c>
      <c r="B48" s="14" t="s">
        <v>149</v>
      </c>
      <c r="C48" s="14" t="s">
        <v>150</v>
      </c>
      <c r="D48" s="10" t="s">
        <v>358</v>
      </c>
      <c r="E48" s="10" t="s">
        <v>151</v>
      </c>
      <c r="F48" s="10" t="s">
        <v>18</v>
      </c>
      <c r="G48" s="10" t="s">
        <v>87</v>
      </c>
      <c r="H48" s="10" t="s">
        <v>18</v>
      </c>
      <c r="I48" s="10" t="s">
        <v>18</v>
      </c>
      <c r="J48" s="10" t="s">
        <v>18</v>
      </c>
      <c r="K48" s="10" t="s">
        <v>18</v>
      </c>
      <c r="L48" s="11" t="s">
        <v>359</v>
      </c>
      <c r="M48" s="8">
        <f>3+3</f>
        <v>6</v>
      </c>
      <c r="N48" s="8">
        <v>0</v>
      </c>
      <c r="O48" s="8">
        <v>4</v>
      </c>
    </row>
    <row r="49" spans="1:15" ht="15.75" customHeight="1" x14ac:dyDescent="0.2">
      <c r="A49" s="5">
        <v>47</v>
      </c>
      <c r="B49" s="13" t="s">
        <v>183</v>
      </c>
      <c r="C49" s="13" t="s">
        <v>184</v>
      </c>
      <c r="D49" s="10" t="s">
        <v>185</v>
      </c>
      <c r="E49" s="10" t="s">
        <v>18</v>
      </c>
      <c r="F49" s="10" t="s">
        <v>18</v>
      </c>
      <c r="G49" s="10" t="s">
        <v>18</v>
      </c>
      <c r="H49" s="10" t="s">
        <v>18</v>
      </c>
      <c r="I49" s="10" t="s">
        <v>44</v>
      </c>
      <c r="J49" s="10" t="s">
        <v>18</v>
      </c>
      <c r="K49" s="10" t="s">
        <v>44</v>
      </c>
      <c r="L49" s="11" t="s">
        <v>186</v>
      </c>
      <c r="M49" s="8">
        <v>6</v>
      </c>
      <c r="N49" s="8">
        <v>0</v>
      </c>
      <c r="O49" s="8">
        <v>6</v>
      </c>
    </row>
    <row r="50" spans="1:15" ht="15.75" customHeight="1" x14ac:dyDescent="0.2">
      <c r="A50" s="5">
        <v>55</v>
      </c>
      <c r="B50" s="9" t="s">
        <v>213</v>
      </c>
      <c r="C50" s="9" t="s">
        <v>214</v>
      </c>
      <c r="D50" s="10" t="s">
        <v>215</v>
      </c>
      <c r="E50" s="10" t="s">
        <v>44</v>
      </c>
      <c r="F50" s="10" t="s">
        <v>18</v>
      </c>
      <c r="G50" s="10" t="s">
        <v>18</v>
      </c>
      <c r="H50" s="10" t="s">
        <v>18</v>
      </c>
      <c r="I50" s="10" t="s">
        <v>18</v>
      </c>
      <c r="J50" s="10" t="s">
        <v>18</v>
      </c>
      <c r="K50" s="10" t="s">
        <v>18</v>
      </c>
      <c r="L50" s="11" t="s">
        <v>316</v>
      </c>
      <c r="M50" s="8">
        <f>4+2</f>
        <v>6</v>
      </c>
      <c r="N50" s="8">
        <v>2</v>
      </c>
      <c r="O50" s="8">
        <f>6</f>
        <v>6</v>
      </c>
    </row>
    <row r="51" spans="1:15" ht="15.75" customHeight="1" x14ac:dyDescent="0.2">
      <c r="A51" s="5">
        <v>62</v>
      </c>
      <c r="B51" s="9" t="s">
        <v>238</v>
      </c>
      <c r="C51" s="9" t="s">
        <v>239</v>
      </c>
      <c r="D51" s="10" t="s">
        <v>360</v>
      </c>
      <c r="E51" s="10" t="s">
        <v>18</v>
      </c>
      <c r="F51" s="10" t="s">
        <v>18</v>
      </c>
      <c r="G51" s="10" t="s">
        <v>18</v>
      </c>
      <c r="H51" s="10" t="s">
        <v>87</v>
      </c>
      <c r="I51" s="10" t="s">
        <v>18</v>
      </c>
      <c r="J51" s="10" t="s">
        <v>18</v>
      </c>
      <c r="K51" s="10" t="s">
        <v>240</v>
      </c>
      <c r="L51" s="11" t="s">
        <v>241</v>
      </c>
      <c r="M51" s="8">
        <v>6</v>
      </c>
      <c r="N51" s="8">
        <v>0</v>
      </c>
      <c r="O51" s="8">
        <v>4</v>
      </c>
    </row>
    <row r="52" spans="1:15" ht="15.75" customHeight="1" x14ac:dyDescent="0.2">
      <c r="A52" s="5">
        <v>79</v>
      </c>
      <c r="B52" s="9" t="s">
        <v>295</v>
      </c>
      <c r="C52" s="9" t="s">
        <v>296</v>
      </c>
      <c r="D52" s="10" t="s">
        <v>43</v>
      </c>
      <c r="E52" s="10" t="s">
        <v>18</v>
      </c>
      <c r="F52" s="10" t="s">
        <v>18</v>
      </c>
      <c r="G52" s="10" t="s">
        <v>18</v>
      </c>
      <c r="H52" s="10" t="s">
        <v>18</v>
      </c>
      <c r="I52" s="10" t="s">
        <v>18</v>
      </c>
      <c r="J52" s="10" t="s">
        <v>49</v>
      </c>
      <c r="K52" s="10" t="s">
        <v>18</v>
      </c>
      <c r="L52" s="11" t="s">
        <v>297</v>
      </c>
      <c r="M52" s="8">
        <f t="shared" ref="M52:M53" si="1">6</f>
        <v>6</v>
      </c>
      <c r="N52" s="8">
        <v>1</v>
      </c>
      <c r="O52" s="8">
        <v>6</v>
      </c>
    </row>
    <row r="53" spans="1:15" ht="15.75" customHeight="1" x14ac:dyDescent="0.2">
      <c r="A53" s="5">
        <v>83</v>
      </c>
      <c r="B53" s="9" t="s">
        <v>306</v>
      </c>
      <c r="C53" s="9" t="s">
        <v>96</v>
      </c>
      <c r="D53" s="10" t="s">
        <v>87</v>
      </c>
      <c r="E53" s="10" t="s">
        <v>74</v>
      </c>
      <c r="F53" s="10" t="s">
        <v>18</v>
      </c>
      <c r="G53" s="10" t="s">
        <v>18</v>
      </c>
      <c r="H53" s="10" t="s">
        <v>18</v>
      </c>
      <c r="I53" s="10" t="s">
        <v>18</v>
      </c>
      <c r="J53" s="10" t="s">
        <v>18</v>
      </c>
      <c r="K53" s="10" t="s">
        <v>18</v>
      </c>
      <c r="L53" s="11" t="s">
        <v>307</v>
      </c>
      <c r="M53" s="8">
        <f t="shared" si="1"/>
        <v>6</v>
      </c>
      <c r="N53" s="8">
        <v>0</v>
      </c>
      <c r="O53" s="8">
        <v>4</v>
      </c>
    </row>
    <row r="54" spans="1:15" ht="15.75" customHeight="1" x14ac:dyDescent="0.2">
      <c r="A54" s="5">
        <v>19</v>
      </c>
      <c r="B54" s="9" t="s">
        <v>91</v>
      </c>
      <c r="C54" s="9" t="s">
        <v>92</v>
      </c>
      <c r="D54" s="10" t="s">
        <v>93</v>
      </c>
      <c r="E54" s="10" t="s">
        <v>44</v>
      </c>
      <c r="F54" s="10" t="s">
        <v>18</v>
      </c>
      <c r="G54" s="10" t="s">
        <v>18</v>
      </c>
      <c r="H54" s="10" t="s">
        <v>18</v>
      </c>
      <c r="I54" s="10" t="s">
        <v>18</v>
      </c>
      <c r="J54" s="10" t="s">
        <v>18</v>
      </c>
      <c r="K54" s="10" t="s">
        <v>18</v>
      </c>
      <c r="L54" s="11" t="s">
        <v>94</v>
      </c>
      <c r="M54" s="8">
        <f>2+3</f>
        <v>5</v>
      </c>
      <c r="N54" s="8">
        <v>2</v>
      </c>
      <c r="O54" s="8">
        <v>5</v>
      </c>
    </row>
    <row r="55" spans="1:15" ht="15.75" customHeight="1" x14ac:dyDescent="0.2">
      <c r="A55" s="7">
        <v>49</v>
      </c>
      <c r="B55" s="9" t="s">
        <v>190</v>
      </c>
      <c r="C55" s="9" t="s">
        <v>191</v>
      </c>
      <c r="D55" s="10" t="s">
        <v>43</v>
      </c>
      <c r="E55" s="10" t="s">
        <v>18</v>
      </c>
      <c r="F55" s="10" t="s">
        <v>18</v>
      </c>
      <c r="G55" s="10" t="s">
        <v>18</v>
      </c>
      <c r="H55" s="10" t="s">
        <v>18</v>
      </c>
      <c r="I55" s="10" t="s">
        <v>18</v>
      </c>
      <c r="J55" s="10" t="s">
        <v>18</v>
      </c>
      <c r="K55" s="10" t="s">
        <v>18</v>
      </c>
      <c r="L55" s="11" t="s">
        <v>192</v>
      </c>
      <c r="M55" s="8">
        <v>5</v>
      </c>
      <c r="N55" s="8">
        <v>0</v>
      </c>
      <c r="O55" s="8">
        <v>5</v>
      </c>
    </row>
    <row r="56" spans="1:15" ht="15.75" customHeight="1" x14ac:dyDescent="0.2">
      <c r="A56" s="12">
        <v>58</v>
      </c>
      <c r="B56" s="9" t="s">
        <v>224</v>
      </c>
      <c r="C56" s="9" t="s">
        <v>225</v>
      </c>
      <c r="D56" s="10" t="s">
        <v>361</v>
      </c>
      <c r="E56" s="10" t="s">
        <v>18</v>
      </c>
      <c r="F56" s="10" t="s">
        <v>18</v>
      </c>
      <c r="G56" s="10" t="s">
        <v>18</v>
      </c>
      <c r="H56" s="10" t="s">
        <v>18</v>
      </c>
      <c r="I56" s="10" t="s">
        <v>42</v>
      </c>
      <c r="J56" s="10" t="s">
        <v>18</v>
      </c>
      <c r="K56" s="10" t="s">
        <v>166</v>
      </c>
      <c r="L56" s="11" t="s">
        <v>226</v>
      </c>
      <c r="M56" s="8">
        <v>5</v>
      </c>
      <c r="N56" s="8">
        <v>3</v>
      </c>
      <c r="O56" s="8">
        <v>5</v>
      </c>
    </row>
    <row r="57" spans="1:15" ht="15.75" customHeight="1" x14ac:dyDescent="0.2">
      <c r="A57" s="5">
        <v>68</v>
      </c>
      <c r="B57" s="9" t="s">
        <v>262</v>
      </c>
      <c r="C57" s="9" t="s">
        <v>263</v>
      </c>
      <c r="D57" s="10" t="s">
        <v>156</v>
      </c>
      <c r="E57" s="10" t="s">
        <v>18</v>
      </c>
      <c r="F57" s="10" t="s">
        <v>37</v>
      </c>
      <c r="G57" s="10" t="s">
        <v>18</v>
      </c>
      <c r="H57" s="10" t="s">
        <v>18</v>
      </c>
      <c r="I57" s="10" t="s">
        <v>18</v>
      </c>
      <c r="J57" s="10" t="s">
        <v>49</v>
      </c>
      <c r="K57" s="10" t="s">
        <v>18</v>
      </c>
      <c r="L57" s="11" t="s">
        <v>264</v>
      </c>
      <c r="M57" s="8">
        <v>5</v>
      </c>
      <c r="N57" s="8">
        <v>1</v>
      </c>
      <c r="O57" s="8">
        <v>1</v>
      </c>
    </row>
    <row r="58" spans="1:15" ht="15.75" customHeight="1" x14ac:dyDescent="0.2">
      <c r="A58" s="5">
        <v>86</v>
      </c>
      <c r="B58" s="9" t="s">
        <v>314</v>
      </c>
      <c r="C58" s="9" t="s">
        <v>315</v>
      </c>
      <c r="D58" s="10" t="s">
        <v>87</v>
      </c>
      <c r="E58" s="10" t="s">
        <v>18</v>
      </c>
      <c r="F58" s="10" t="s">
        <v>18</v>
      </c>
      <c r="G58" s="10" t="s">
        <v>18</v>
      </c>
      <c r="H58" s="10" t="s">
        <v>18</v>
      </c>
      <c r="I58" s="10" t="s">
        <v>44</v>
      </c>
      <c r="J58" s="10" t="s">
        <v>18</v>
      </c>
      <c r="K58" s="10" t="s">
        <v>49</v>
      </c>
      <c r="L58" s="11" t="s">
        <v>362</v>
      </c>
      <c r="M58" s="8">
        <f>5</f>
        <v>5</v>
      </c>
      <c r="N58" s="8">
        <v>1</v>
      </c>
      <c r="O58" s="8">
        <v>5</v>
      </c>
    </row>
    <row r="59" spans="1:15" ht="15.75" customHeight="1" x14ac:dyDescent="0.2">
      <c r="A59" s="7">
        <v>20</v>
      </c>
      <c r="B59" s="9" t="s">
        <v>95</v>
      </c>
      <c r="C59" s="9" t="s">
        <v>96</v>
      </c>
      <c r="D59" s="10" t="s">
        <v>44</v>
      </c>
      <c r="E59" s="10" t="s">
        <v>18</v>
      </c>
      <c r="F59" s="10" t="s">
        <v>18</v>
      </c>
      <c r="G59" s="10" t="s">
        <v>18</v>
      </c>
      <c r="H59" s="10" t="s">
        <v>87</v>
      </c>
      <c r="I59" s="10" t="s">
        <v>18</v>
      </c>
      <c r="J59" s="10" t="s">
        <v>18</v>
      </c>
      <c r="K59" s="10" t="s">
        <v>18</v>
      </c>
      <c r="L59" s="11" t="s">
        <v>97</v>
      </c>
      <c r="M59" s="8">
        <f t="shared" ref="M59:M60" si="2">4</f>
        <v>4</v>
      </c>
      <c r="N59" s="8">
        <v>0</v>
      </c>
      <c r="O59" s="8">
        <v>4</v>
      </c>
    </row>
    <row r="60" spans="1:15" ht="15.75" customHeight="1" x14ac:dyDescent="0.2">
      <c r="A60" s="7">
        <v>35</v>
      </c>
      <c r="B60" s="9" t="s">
        <v>139</v>
      </c>
      <c r="C60" s="9" t="s">
        <v>140</v>
      </c>
      <c r="D60" s="10" t="s">
        <v>44</v>
      </c>
      <c r="E60" s="10" t="s">
        <v>18</v>
      </c>
      <c r="F60" s="10" t="s">
        <v>87</v>
      </c>
      <c r="G60" s="10" t="s">
        <v>18</v>
      </c>
      <c r="H60" s="10" t="s">
        <v>18</v>
      </c>
      <c r="I60" s="10" t="s">
        <v>18</v>
      </c>
      <c r="J60" s="10" t="s">
        <v>18</v>
      </c>
      <c r="K60" s="10" t="s">
        <v>18</v>
      </c>
      <c r="L60" s="11" t="s">
        <v>97</v>
      </c>
      <c r="M60" s="8">
        <f t="shared" si="2"/>
        <v>4</v>
      </c>
      <c r="N60" s="8">
        <v>0</v>
      </c>
      <c r="O60" s="8">
        <v>4</v>
      </c>
    </row>
    <row r="61" spans="1:15" ht="15.75" customHeight="1" x14ac:dyDescent="0.2">
      <c r="A61" s="7">
        <v>45</v>
      </c>
      <c r="B61" s="9" t="s">
        <v>175</v>
      </c>
      <c r="C61" s="9" t="s">
        <v>176</v>
      </c>
      <c r="D61" s="10" t="s">
        <v>42</v>
      </c>
      <c r="E61" s="10" t="s">
        <v>44</v>
      </c>
      <c r="F61" s="10" t="s">
        <v>18</v>
      </c>
      <c r="G61" s="10" t="s">
        <v>18</v>
      </c>
      <c r="H61" s="10" t="s">
        <v>18</v>
      </c>
      <c r="I61" s="10" t="s">
        <v>44</v>
      </c>
      <c r="J61" s="10" t="s">
        <v>18</v>
      </c>
      <c r="K61" s="10" t="s">
        <v>18</v>
      </c>
      <c r="L61" s="11" t="s">
        <v>97</v>
      </c>
      <c r="M61" s="8">
        <v>4</v>
      </c>
      <c r="N61" s="8">
        <v>0</v>
      </c>
      <c r="O61" s="8">
        <v>4</v>
      </c>
    </row>
    <row r="62" spans="1:15" ht="15.75" customHeight="1" x14ac:dyDescent="0.2">
      <c r="A62" s="12">
        <v>71</v>
      </c>
      <c r="B62" s="9" t="s">
        <v>272</v>
      </c>
      <c r="C62" s="9" t="s">
        <v>273</v>
      </c>
      <c r="D62" s="10" t="s">
        <v>363</v>
      </c>
      <c r="E62" s="10" t="s">
        <v>18</v>
      </c>
      <c r="F62" s="10" t="s">
        <v>18</v>
      </c>
      <c r="G62" s="10" t="s">
        <v>18</v>
      </c>
      <c r="H62" s="10" t="s">
        <v>18</v>
      </c>
      <c r="I62" s="10" t="s">
        <v>185</v>
      </c>
      <c r="J62" s="10" t="s">
        <v>18</v>
      </c>
      <c r="K62" s="10" t="s">
        <v>18</v>
      </c>
      <c r="L62" s="11" t="s">
        <v>97</v>
      </c>
      <c r="M62" s="8">
        <v>4</v>
      </c>
      <c r="N62" s="8">
        <v>0</v>
      </c>
      <c r="O62" s="8">
        <v>4</v>
      </c>
    </row>
    <row r="63" spans="1:15" ht="15.75" customHeight="1" x14ac:dyDescent="0.2">
      <c r="A63" s="12">
        <v>73</v>
      </c>
      <c r="B63" s="9" t="s">
        <v>277</v>
      </c>
      <c r="C63" s="9" t="s">
        <v>278</v>
      </c>
      <c r="D63" s="10" t="s">
        <v>364</v>
      </c>
      <c r="E63" s="10" t="s">
        <v>18</v>
      </c>
      <c r="F63" s="10" t="s">
        <v>87</v>
      </c>
      <c r="G63" s="10" t="s">
        <v>18</v>
      </c>
      <c r="H63" s="10" t="s">
        <v>37</v>
      </c>
      <c r="I63" s="10" t="s">
        <v>18</v>
      </c>
      <c r="J63" s="10" t="s">
        <v>18</v>
      </c>
      <c r="K63" s="10" t="s">
        <v>18</v>
      </c>
      <c r="L63" s="11" t="s">
        <v>365</v>
      </c>
      <c r="M63" s="8">
        <v>4</v>
      </c>
      <c r="N63" s="8">
        <v>0</v>
      </c>
      <c r="O63" s="8">
        <v>3</v>
      </c>
    </row>
    <row r="64" spans="1:15" ht="15.75" customHeight="1" x14ac:dyDescent="0.2">
      <c r="A64" s="12">
        <v>5</v>
      </c>
      <c r="B64" s="9" t="s">
        <v>31</v>
      </c>
      <c r="C64" s="9" t="s">
        <v>32</v>
      </c>
      <c r="D64" s="10" t="s">
        <v>366</v>
      </c>
      <c r="E64" s="10" t="s">
        <v>33</v>
      </c>
      <c r="F64" s="10" t="s">
        <v>18</v>
      </c>
      <c r="G64" s="10" t="s">
        <v>18</v>
      </c>
      <c r="H64" s="10" t="s">
        <v>18</v>
      </c>
      <c r="I64" s="10" t="s">
        <v>18</v>
      </c>
      <c r="J64" s="10" t="s">
        <v>18</v>
      </c>
      <c r="K64" s="10" t="s">
        <v>18</v>
      </c>
      <c r="L64" s="11" t="s">
        <v>34</v>
      </c>
      <c r="M64" s="8">
        <v>3</v>
      </c>
      <c r="N64" s="8">
        <v>0</v>
      </c>
      <c r="O64" s="8">
        <v>0</v>
      </c>
    </row>
    <row r="65" spans="1:15" ht="15.75" customHeight="1" x14ac:dyDescent="0.2">
      <c r="A65" s="5">
        <v>6</v>
      </c>
      <c r="B65" s="9" t="s">
        <v>35</v>
      </c>
      <c r="C65" s="9" t="s">
        <v>36</v>
      </c>
      <c r="D65" s="10" t="s">
        <v>37</v>
      </c>
      <c r="E65" s="10" t="s">
        <v>18</v>
      </c>
      <c r="F65" s="10" t="s">
        <v>18</v>
      </c>
      <c r="G65" s="10" t="s">
        <v>18</v>
      </c>
      <c r="H65" s="10" t="s">
        <v>18</v>
      </c>
      <c r="I65" s="10" t="s">
        <v>18</v>
      </c>
      <c r="J65" s="10" t="s">
        <v>18</v>
      </c>
      <c r="K65" s="10" t="s">
        <v>38</v>
      </c>
      <c r="L65" s="11" t="s">
        <v>39</v>
      </c>
      <c r="M65" s="8">
        <v>3</v>
      </c>
      <c r="N65" s="8">
        <v>0</v>
      </c>
      <c r="O65" s="8">
        <v>0</v>
      </c>
    </row>
    <row r="66" spans="1:15" ht="15.75" customHeight="1" x14ac:dyDescent="0.2">
      <c r="A66" s="7">
        <v>50</v>
      </c>
      <c r="B66" s="9" t="s">
        <v>193</v>
      </c>
      <c r="C66" s="9" t="s">
        <v>194</v>
      </c>
      <c r="D66" s="10" t="s">
        <v>44</v>
      </c>
      <c r="E66" s="10" t="s">
        <v>18</v>
      </c>
      <c r="F66" s="10" t="s">
        <v>44</v>
      </c>
      <c r="G66" s="10" t="s">
        <v>18</v>
      </c>
      <c r="H66" s="10" t="s">
        <v>18</v>
      </c>
      <c r="I66" s="10" t="s">
        <v>18</v>
      </c>
      <c r="J66" s="10" t="s">
        <v>49</v>
      </c>
      <c r="K66" s="10" t="s">
        <v>18</v>
      </c>
      <c r="L66" s="11" t="s">
        <v>195</v>
      </c>
      <c r="M66" s="8">
        <v>3</v>
      </c>
      <c r="N66" s="8">
        <v>1</v>
      </c>
      <c r="O66" s="8">
        <v>3</v>
      </c>
    </row>
    <row r="67" spans="1:15" ht="15.75" customHeight="1" x14ac:dyDescent="0.2">
      <c r="A67" s="7">
        <v>61</v>
      </c>
      <c r="B67" s="21" t="s">
        <v>236</v>
      </c>
      <c r="C67" s="21" t="s">
        <v>237</v>
      </c>
      <c r="D67" s="10" t="s">
        <v>87</v>
      </c>
      <c r="E67" s="10" t="s">
        <v>18</v>
      </c>
      <c r="F67" s="10" t="s">
        <v>18</v>
      </c>
      <c r="G67" s="10" t="s">
        <v>18</v>
      </c>
      <c r="H67" s="10" t="s">
        <v>18</v>
      </c>
      <c r="I67" s="10" t="s">
        <v>18</v>
      </c>
      <c r="J67" s="10" t="s">
        <v>18</v>
      </c>
      <c r="K67" s="10" t="s">
        <v>18</v>
      </c>
      <c r="L67" s="11" t="s">
        <v>87</v>
      </c>
      <c r="M67" s="8">
        <f>3</f>
        <v>3</v>
      </c>
      <c r="N67" s="8">
        <v>0</v>
      </c>
      <c r="O67" s="8">
        <v>3</v>
      </c>
    </row>
    <row r="68" spans="1:15" ht="15.75" customHeight="1" x14ac:dyDescent="0.2">
      <c r="A68" s="5">
        <v>1</v>
      </c>
      <c r="B68" s="9" t="s">
        <v>15</v>
      </c>
      <c r="C68" s="9" t="s">
        <v>16</v>
      </c>
      <c r="D68" s="10" t="s">
        <v>367</v>
      </c>
      <c r="E68" s="10" t="s">
        <v>17</v>
      </c>
      <c r="F68" s="10" t="s">
        <v>18</v>
      </c>
      <c r="G68" s="10" t="s">
        <v>18</v>
      </c>
      <c r="H68" s="10" t="s">
        <v>18</v>
      </c>
      <c r="I68" s="10" t="s">
        <v>18</v>
      </c>
      <c r="J68" s="10" t="s">
        <v>18</v>
      </c>
      <c r="K68" s="10" t="s">
        <v>18</v>
      </c>
      <c r="L68" s="11" t="s">
        <v>19</v>
      </c>
      <c r="M68" s="8">
        <v>2</v>
      </c>
      <c r="N68" s="8">
        <v>0</v>
      </c>
      <c r="O68" s="8">
        <v>0</v>
      </c>
    </row>
    <row r="69" spans="1:15" ht="15.75" customHeight="1" x14ac:dyDescent="0.2">
      <c r="A69" s="5">
        <v>4</v>
      </c>
      <c r="B69" s="9" t="s">
        <v>27</v>
      </c>
      <c r="C69" s="9" t="s">
        <v>28</v>
      </c>
      <c r="D69" s="10" t="s">
        <v>368</v>
      </c>
      <c r="E69" s="10" t="s">
        <v>18</v>
      </c>
      <c r="F69" s="10" t="s">
        <v>18</v>
      </c>
      <c r="G69" s="10" t="s">
        <v>18</v>
      </c>
      <c r="H69" s="10" t="s">
        <v>29</v>
      </c>
      <c r="I69" s="10" t="s">
        <v>18</v>
      </c>
      <c r="J69" s="10" t="s">
        <v>18</v>
      </c>
      <c r="K69" s="10" t="s">
        <v>18</v>
      </c>
      <c r="L69" s="11" t="s">
        <v>30</v>
      </c>
      <c r="M69" s="8">
        <v>2</v>
      </c>
      <c r="N69" s="8">
        <v>0</v>
      </c>
      <c r="O69" s="8">
        <v>0</v>
      </c>
    </row>
    <row r="70" spans="1:15" ht="15.75" customHeight="1" x14ac:dyDescent="0.2">
      <c r="A70" s="5">
        <v>10</v>
      </c>
      <c r="B70" s="9" t="s">
        <v>57</v>
      </c>
      <c r="C70" s="9" t="s">
        <v>58</v>
      </c>
      <c r="D70" s="10" t="s">
        <v>369</v>
      </c>
      <c r="E70" s="10" t="s">
        <v>370</v>
      </c>
      <c r="F70" s="10" t="s">
        <v>59</v>
      </c>
      <c r="G70" s="10" t="s">
        <v>18</v>
      </c>
      <c r="H70" s="10" t="s">
        <v>44</v>
      </c>
      <c r="I70" s="10" t="s">
        <v>18</v>
      </c>
      <c r="J70" s="10" t="s">
        <v>18</v>
      </c>
      <c r="K70" s="10" t="s">
        <v>18</v>
      </c>
      <c r="L70" s="11" t="s">
        <v>60</v>
      </c>
      <c r="M70" s="8">
        <v>2</v>
      </c>
      <c r="N70" s="8">
        <v>0</v>
      </c>
      <c r="O70" s="8">
        <v>2</v>
      </c>
    </row>
    <row r="71" spans="1:15" ht="15.75" customHeight="1" x14ac:dyDescent="0.2">
      <c r="A71" s="5">
        <v>18</v>
      </c>
      <c r="B71" s="9" t="s">
        <v>89</v>
      </c>
      <c r="C71" s="9" t="s">
        <v>90</v>
      </c>
      <c r="D71" s="10" t="s">
        <v>44</v>
      </c>
      <c r="E71" s="10" t="s">
        <v>18</v>
      </c>
      <c r="F71" s="10" t="s">
        <v>44</v>
      </c>
      <c r="G71" s="10" t="s">
        <v>18</v>
      </c>
      <c r="H71" s="10" t="s">
        <v>18</v>
      </c>
      <c r="I71" s="10" t="s">
        <v>18</v>
      </c>
      <c r="J71" s="10" t="s">
        <v>18</v>
      </c>
      <c r="K71" s="10" t="s">
        <v>18</v>
      </c>
      <c r="L71" s="11" t="s">
        <v>60</v>
      </c>
      <c r="M71" s="8">
        <f t="shared" ref="M71:M73" si="3">2</f>
        <v>2</v>
      </c>
      <c r="N71" s="8">
        <v>0</v>
      </c>
      <c r="O71" s="8">
        <v>2</v>
      </c>
    </row>
    <row r="72" spans="1:15" ht="15.75" customHeight="1" x14ac:dyDescent="0.2">
      <c r="A72" s="5">
        <v>22</v>
      </c>
      <c r="B72" s="13" t="s">
        <v>100</v>
      </c>
      <c r="C72" s="13" t="s">
        <v>101</v>
      </c>
      <c r="D72" s="10" t="s">
        <v>44</v>
      </c>
      <c r="E72" s="10" t="s">
        <v>18</v>
      </c>
      <c r="F72" s="10" t="s">
        <v>18</v>
      </c>
      <c r="G72" s="10" t="s">
        <v>18</v>
      </c>
      <c r="H72" s="10" t="s">
        <v>18</v>
      </c>
      <c r="I72" s="10" t="s">
        <v>18</v>
      </c>
      <c r="J72" s="10" t="s">
        <v>44</v>
      </c>
      <c r="K72" s="10" t="s">
        <v>18</v>
      </c>
      <c r="L72" s="11" t="s">
        <v>60</v>
      </c>
      <c r="M72" s="8">
        <f t="shared" si="3"/>
        <v>2</v>
      </c>
      <c r="N72" s="8">
        <v>0</v>
      </c>
      <c r="O72" s="8">
        <v>2</v>
      </c>
    </row>
    <row r="73" spans="1:15" ht="15.75" customHeight="1" x14ac:dyDescent="0.2">
      <c r="A73" s="7">
        <v>26</v>
      </c>
      <c r="B73" s="9" t="s">
        <v>110</v>
      </c>
      <c r="C73" s="9" t="s">
        <v>111</v>
      </c>
      <c r="D73" s="10" t="s">
        <v>371</v>
      </c>
      <c r="E73" s="10" t="s">
        <v>44</v>
      </c>
      <c r="F73" s="10" t="s">
        <v>49</v>
      </c>
      <c r="G73" s="10" t="s">
        <v>18</v>
      </c>
      <c r="H73" s="10" t="s">
        <v>18</v>
      </c>
      <c r="I73" s="10" t="s">
        <v>18</v>
      </c>
      <c r="J73" s="10" t="s">
        <v>18</v>
      </c>
      <c r="K73" s="10" t="s">
        <v>18</v>
      </c>
      <c r="L73" s="11" t="s">
        <v>112</v>
      </c>
      <c r="M73" s="8">
        <f t="shared" si="3"/>
        <v>2</v>
      </c>
      <c r="N73" s="8" t="s">
        <v>372</v>
      </c>
      <c r="O73" s="8">
        <v>1</v>
      </c>
    </row>
    <row r="74" spans="1:15" ht="15.75" customHeight="1" x14ac:dyDescent="0.2">
      <c r="A74" s="5">
        <v>37</v>
      </c>
      <c r="B74" s="9" t="s">
        <v>143</v>
      </c>
      <c r="C74" s="9" t="s">
        <v>144</v>
      </c>
      <c r="D74" s="10" t="s">
        <v>373</v>
      </c>
      <c r="E74" s="10" t="s">
        <v>18</v>
      </c>
      <c r="F74" s="10" t="s">
        <v>42</v>
      </c>
      <c r="G74" s="10" t="s">
        <v>18</v>
      </c>
      <c r="H74" s="10" t="s">
        <v>18</v>
      </c>
      <c r="I74" s="10" t="s">
        <v>18</v>
      </c>
      <c r="J74" s="10" t="s">
        <v>18</v>
      </c>
      <c r="K74" s="10" t="s">
        <v>18</v>
      </c>
      <c r="L74" s="11" t="s">
        <v>60</v>
      </c>
      <c r="M74" s="8">
        <v>2</v>
      </c>
      <c r="N74" s="8">
        <v>0</v>
      </c>
      <c r="O74" s="8">
        <v>2</v>
      </c>
    </row>
    <row r="75" spans="1:15" ht="15.75" customHeight="1" x14ac:dyDescent="0.2">
      <c r="A75" s="5">
        <v>69</v>
      </c>
      <c r="B75" s="14" t="s">
        <v>265</v>
      </c>
      <c r="C75" s="14" t="s">
        <v>266</v>
      </c>
      <c r="D75" s="10" t="s">
        <v>42</v>
      </c>
      <c r="E75" s="10" t="s">
        <v>18</v>
      </c>
      <c r="F75" s="10" t="s">
        <v>18</v>
      </c>
      <c r="G75" s="10" t="s">
        <v>42</v>
      </c>
      <c r="H75" s="10" t="s">
        <v>18</v>
      </c>
      <c r="I75" s="10" t="s">
        <v>18</v>
      </c>
      <c r="J75" s="10" t="s">
        <v>18</v>
      </c>
      <c r="K75" s="10" t="s">
        <v>18</v>
      </c>
      <c r="L75" s="11" t="s">
        <v>60</v>
      </c>
      <c r="M75" s="8">
        <v>2</v>
      </c>
      <c r="N75" s="8">
        <v>0</v>
      </c>
      <c r="O75" s="8">
        <v>2</v>
      </c>
    </row>
    <row r="76" spans="1:15" ht="15.75" customHeight="1" x14ac:dyDescent="0.2">
      <c r="A76" s="5">
        <v>85</v>
      </c>
      <c r="B76" s="9" t="s">
        <v>311</v>
      </c>
      <c r="C76" s="9" t="s">
        <v>312</v>
      </c>
      <c r="D76" s="10" t="s">
        <v>374</v>
      </c>
      <c r="E76" s="10" t="s">
        <v>18</v>
      </c>
      <c r="F76" s="10" t="s">
        <v>18</v>
      </c>
      <c r="G76" s="10" t="s">
        <v>18</v>
      </c>
      <c r="H76" s="10" t="s">
        <v>42</v>
      </c>
      <c r="I76" s="10" t="s">
        <v>18</v>
      </c>
      <c r="J76" s="10" t="s">
        <v>18</v>
      </c>
      <c r="K76" s="10" t="s">
        <v>18</v>
      </c>
      <c r="L76" s="11" t="s">
        <v>60</v>
      </c>
      <c r="M76" s="8">
        <v>2</v>
      </c>
      <c r="N76" s="8">
        <v>0</v>
      </c>
      <c r="O76" s="8">
        <v>2</v>
      </c>
    </row>
    <row r="77" spans="1:15" ht="15.75" customHeight="1" x14ac:dyDescent="0.2">
      <c r="A77" s="7">
        <v>12</v>
      </c>
      <c r="B77" s="9" t="s">
        <v>65</v>
      </c>
      <c r="C77" s="9" t="s">
        <v>66</v>
      </c>
      <c r="D77" s="10" t="s">
        <v>375</v>
      </c>
      <c r="E77" s="10" t="s">
        <v>18</v>
      </c>
      <c r="F77" s="10" t="s">
        <v>18</v>
      </c>
      <c r="G77" s="10" t="s">
        <v>18</v>
      </c>
      <c r="H77" s="10" t="s">
        <v>18</v>
      </c>
      <c r="I77" s="10" t="s">
        <v>18</v>
      </c>
      <c r="J77" s="10" t="s">
        <v>18</v>
      </c>
      <c r="K77" s="10" t="s">
        <v>49</v>
      </c>
      <c r="L77" s="11" t="s">
        <v>67</v>
      </c>
      <c r="M77" s="8">
        <v>1</v>
      </c>
      <c r="N77" s="8">
        <v>1</v>
      </c>
      <c r="O77" s="8">
        <v>1</v>
      </c>
    </row>
    <row r="78" spans="1:15" ht="15.75" customHeight="1" x14ac:dyDescent="0.2">
      <c r="A78" s="5">
        <v>25</v>
      </c>
      <c r="B78" s="9" t="s">
        <v>108</v>
      </c>
      <c r="C78" s="9" t="s">
        <v>109</v>
      </c>
      <c r="D78" s="10" t="s">
        <v>44</v>
      </c>
      <c r="E78" s="10" t="s">
        <v>18</v>
      </c>
      <c r="F78" s="10" t="s">
        <v>18</v>
      </c>
      <c r="G78" s="10" t="s">
        <v>18</v>
      </c>
      <c r="H78" s="10" t="s">
        <v>18</v>
      </c>
      <c r="I78" s="10" t="s">
        <v>18</v>
      </c>
      <c r="J78" s="10" t="s">
        <v>18</v>
      </c>
      <c r="K78" s="10" t="s">
        <v>18</v>
      </c>
      <c r="L78" s="11" t="s">
        <v>59</v>
      </c>
      <c r="M78" s="8">
        <f>1</f>
        <v>1</v>
      </c>
      <c r="N78" s="8">
        <v>0</v>
      </c>
      <c r="O78" s="8">
        <v>1</v>
      </c>
    </row>
    <row r="79" spans="1:15" ht="15.75" customHeight="1" x14ac:dyDescent="0.2">
      <c r="A79" s="5">
        <v>33</v>
      </c>
      <c r="B79" s="9" t="s">
        <v>134</v>
      </c>
      <c r="C79" s="9" t="s">
        <v>135</v>
      </c>
      <c r="D79" s="10" t="s">
        <v>376</v>
      </c>
      <c r="E79" s="10" t="s">
        <v>18</v>
      </c>
      <c r="F79" s="10" t="s">
        <v>18</v>
      </c>
      <c r="G79" s="10" t="s">
        <v>18</v>
      </c>
      <c r="H79" s="10" t="s">
        <v>18</v>
      </c>
      <c r="I79" s="10" t="s">
        <v>18</v>
      </c>
      <c r="J79" s="10" t="s">
        <v>18</v>
      </c>
      <c r="K79" s="10" t="s">
        <v>44</v>
      </c>
      <c r="L79" s="11" t="s">
        <v>59</v>
      </c>
      <c r="M79" s="8">
        <v>1</v>
      </c>
      <c r="N79" s="8">
        <v>0</v>
      </c>
      <c r="O79" s="8">
        <v>1</v>
      </c>
    </row>
    <row r="80" spans="1:15" ht="15.75" customHeight="1" x14ac:dyDescent="0.2">
      <c r="A80" s="5">
        <v>34</v>
      </c>
      <c r="B80" s="9" t="s">
        <v>136</v>
      </c>
      <c r="C80" s="9" t="s">
        <v>137</v>
      </c>
      <c r="D80" s="10" t="s">
        <v>44</v>
      </c>
      <c r="E80" s="10" t="s">
        <v>18</v>
      </c>
      <c r="F80" s="10" t="s">
        <v>18</v>
      </c>
      <c r="G80" s="10" t="s">
        <v>18</v>
      </c>
      <c r="H80" s="10" t="s">
        <v>18</v>
      </c>
      <c r="I80" s="10" t="s">
        <v>18</v>
      </c>
      <c r="J80" s="10" t="s">
        <v>18</v>
      </c>
      <c r="K80" s="10" t="s">
        <v>18</v>
      </c>
      <c r="L80" s="11" t="s">
        <v>59</v>
      </c>
      <c r="M80" s="8">
        <f>1</f>
        <v>1</v>
      </c>
      <c r="N80" s="8">
        <v>0</v>
      </c>
      <c r="O80" s="8">
        <v>1</v>
      </c>
    </row>
    <row r="81" spans="1:15" ht="15.75" customHeight="1" x14ac:dyDescent="0.2">
      <c r="A81" s="5">
        <v>81</v>
      </c>
      <c r="B81" s="9" t="s">
        <v>301</v>
      </c>
      <c r="C81" s="9" t="s">
        <v>302</v>
      </c>
      <c r="D81" s="10" t="s">
        <v>377</v>
      </c>
      <c r="E81" s="10" t="s">
        <v>18</v>
      </c>
      <c r="F81" s="10" t="s">
        <v>44</v>
      </c>
      <c r="G81" s="10" t="s">
        <v>18</v>
      </c>
      <c r="H81" s="10" t="s">
        <v>18</v>
      </c>
      <c r="I81" s="10" t="s">
        <v>18</v>
      </c>
      <c r="J81" s="10" t="s">
        <v>18</v>
      </c>
      <c r="K81" s="10" t="s">
        <v>18</v>
      </c>
      <c r="L81" s="11" t="s">
        <v>59</v>
      </c>
      <c r="M81" s="8">
        <v>1</v>
      </c>
      <c r="N81" s="8">
        <v>0</v>
      </c>
      <c r="O81" s="8">
        <v>1</v>
      </c>
    </row>
    <row r="82" spans="1:15" ht="15.75" customHeight="1" x14ac:dyDescent="0.2">
      <c r="A82" s="7">
        <v>82</v>
      </c>
      <c r="B82" s="9" t="s">
        <v>303</v>
      </c>
      <c r="C82" s="9" t="s">
        <v>304</v>
      </c>
      <c r="D82" s="10" t="s">
        <v>378</v>
      </c>
      <c r="E82" s="10" t="s">
        <v>44</v>
      </c>
      <c r="F82" s="10" t="s">
        <v>44</v>
      </c>
      <c r="G82" s="10" t="s">
        <v>18</v>
      </c>
      <c r="H82" s="10" t="s">
        <v>18</v>
      </c>
      <c r="I82" s="10" t="s">
        <v>18</v>
      </c>
      <c r="J82" s="10" t="s">
        <v>18</v>
      </c>
      <c r="K82" s="10" t="s">
        <v>18</v>
      </c>
      <c r="L82" s="11" t="s">
        <v>59</v>
      </c>
      <c r="M82" s="8">
        <v>1</v>
      </c>
      <c r="N82" s="8">
        <v>0</v>
      </c>
      <c r="O82" s="8">
        <v>1</v>
      </c>
    </row>
    <row r="83" spans="1:15" ht="15.75" customHeight="1" x14ac:dyDescent="0.2">
      <c r="A83" s="7">
        <v>2</v>
      </c>
      <c r="B83" s="9" t="s">
        <v>20</v>
      </c>
      <c r="C83" s="9" t="s">
        <v>21</v>
      </c>
      <c r="D83" s="10" t="s">
        <v>18</v>
      </c>
      <c r="E83" s="10" t="s">
        <v>18</v>
      </c>
      <c r="F83" s="10" t="s">
        <v>18</v>
      </c>
      <c r="G83" s="10" t="s">
        <v>18</v>
      </c>
      <c r="H83" s="10" t="s">
        <v>18</v>
      </c>
      <c r="I83" s="10" t="s">
        <v>18</v>
      </c>
      <c r="J83" s="10" t="s">
        <v>18</v>
      </c>
      <c r="K83" s="10" t="s">
        <v>18</v>
      </c>
      <c r="L83" s="11" t="s">
        <v>18</v>
      </c>
      <c r="M83" s="8">
        <v>0</v>
      </c>
      <c r="N83" s="8">
        <v>0</v>
      </c>
      <c r="O83" s="8">
        <v>0</v>
      </c>
    </row>
    <row r="84" spans="1:15" ht="15.75" customHeight="1" x14ac:dyDescent="0.2">
      <c r="A84" s="7">
        <v>21</v>
      </c>
      <c r="B84" s="9" t="s">
        <v>98</v>
      </c>
      <c r="C84" s="9" t="s">
        <v>99</v>
      </c>
      <c r="D84" s="10" t="s">
        <v>18</v>
      </c>
      <c r="E84" s="10" t="s">
        <v>18</v>
      </c>
      <c r="F84" s="10" t="s">
        <v>18</v>
      </c>
      <c r="G84" s="10" t="s">
        <v>18</v>
      </c>
      <c r="H84" s="10" t="s">
        <v>18</v>
      </c>
      <c r="I84" s="10" t="s">
        <v>18</v>
      </c>
      <c r="J84" s="10" t="s">
        <v>18</v>
      </c>
      <c r="K84" s="10" t="s">
        <v>18</v>
      </c>
      <c r="L84" s="11" t="s">
        <v>18</v>
      </c>
      <c r="M84" s="8">
        <v>0</v>
      </c>
      <c r="N84" s="8">
        <v>0</v>
      </c>
      <c r="O84" s="8">
        <v>0</v>
      </c>
    </row>
    <row r="85" spans="1:15" ht="15.75" customHeight="1" x14ac:dyDescent="0.2">
      <c r="A85" s="7">
        <v>23</v>
      </c>
      <c r="B85" s="9" t="s">
        <v>102</v>
      </c>
      <c r="C85" s="9" t="s">
        <v>103</v>
      </c>
      <c r="D85" s="10" t="s">
        <v>18</v>
      </c>
      <c r="E85" s="10" t="s">
        <v>18</v>
      </c>
      <c r="F85" s="10" t="s">
        <v>18</v>
      </c>
      <c r="G85" s="10" t="s">
        <v>18</v>
      </c>
      <c r="H85" s="10" t="s">
        <v>18</v>
      </c>
      <c r="I85" s="10" t="s">
        <v>18</v>
      </c>
      <c r="J85" s="10" t="s">
        <v>18</v>
      </c>
      <c r="K85" s="10" t="s">
        <v>18</v>
      </c>
      <c r="L85" s="11" t="s">
        <v>18</v>
      </c>
      <c r="M85" s="8">
        <v>0</v>
      </c>
      <c r="N85" s="8">
        <v>0</v>
      </c>
      <c r="O85" s="8">
        <v>0</v>
      </c>
    </row>
    <row r="86" spans="1:15" ht="15.75" customHeight="1" x14ac:dyDescent="0.2">
      <c r="A86" s="7">
        <v>28</v>
      </c>
      <c r="B86" s="9" t="s">
        <v>117</v>
      </c>
      <c r="C86" s="9" t="s">
        <v>118</v>
      </c>
      <c r="D86" s="10" t="s">
        <v>18</v>
      </c>
      <c r="E86" s="10" t="s">
        <v>18</v>
      </c>
      <c r="F86" s="10" t="s">
        <v>18</v>
      </c>
      <c r="G86" s="10" t="s">
        <v>18</v>
      </c>
      <c r="H86" s="10" t="s">
        <v>18</v>
      </c>
      <c r="I86" s="10" t="s">
        <v>18</v>
      </c>
      <c r="J86" s="10" t="s">
        <v>18</v>
      </c>
      <c r="K86" s="10" t="s">
        <v>18</v>
      </c>
      <c r="L86" s="11" t="s">
        <v>18</v>
      </c>
      <c r="M86" s="8">
        <v>0</v>
      </c>
      <c r="N86" s="8">
        <v>0</v>
      </c>
      <c r="O86" s="8">
        <v>0</v>
      </c>
    </row>
    <row r="87" spans="1:15" ht="15.75" customHeight="1" x14ac:dyDescent="0.2">
      <c r="A87" s="7">
        <v>36</v>
      </c>
      <c r="B87" s="9" t="s">
        <v>141</v>
      </c>
      <c r="C87" s="9" t="s">
        <v>142</v>
      </c>
      <c r="D87" s="10" t="s">
        <v>18</v>
      </c>
      <c r="E87" s="10" t="s">
        <v>18</v>
      </c>
      <c r="F87" s="10" t="s">
        <v>18</v>
      </c>
      <c r="G87" s="10" t="s">
        <v>18</v>
      </c>
      <c r="H87" s="10" t="s">
        <v>18</v>
      </c>
      <c r="I87" s="10" t="s">
        <v>18</v>
      </c>
      <c r="J87" s="10" t="s">
        <v>18</v>
      </c>
      <c r="K87" s="10" t="s">
        <v>18</v>
      </c>
      <c r="L87" s="11" t="s">
        <v>18</v>
      </c>
      <c r="M87" s="8">
        <v>0</v>
      </c>
      <c r="N87" s="8">
        <v>0</v>
      </c>
      <c r="O87" s="8">
        <v>0</v>
      </c>
    </row>
    <row r="88" spans="1:15" ht="15.75" customHeight="1" x14ac:dyDescent="0.2">
      <c r="A88" s="7">
        <v>59</v>
      </c>
      <c r="B88" s="13" t="s">
        <v>227</v>
      </c>
      <c r="C88" s="13" t="s">
        <v>228</v>
      </c>
      <c r="D88" s="10" t="s">
        <v>18</v>
      </c>
      <c r="E88" s="10" t="s">
        <v>18</v>
      </c>
      <c r="F88" s="10" t="s">
        <v>18</v>
      </c>
      <c r="G88" s="10" t="s">
        <v>18</v>
      </c>
      <c r="H88" s="10" t="s">
        <v>18</v>
      </c>
      <c r="I88" s="10" t="s">
        <v>18</v>
      </c>
      <c r="J88" s="10" t="s">
        <v>18</v>
      </c>
      <c r="K88" s="10" t="s">
        <v>18</v>
      </c>
      <c r="L88" s="11" t="s">
        <v>18</v>
      </c>
      <c r="M88" s="8">
        <v>0</v>
      </c>
      <c r="N88" s="8">
        <v>0</v>
      </c>
      <c r="O88" s="8">
        <v>0</v>
      </c>
    </row>
    <row r="89" spans="1:15" ht="15.75" customHeight="1" x14ac:dyDescent="0.2"/>
    <row r="90" spans="1:15" ht="15.75" customHeight="1" x14ac:dyDescent="0.2"/>
    <row r="91" spans="1:15" ht="15.75" customHeight="1" x14ac:dyDescent="0.2"/>
    <row r="92" spans="1:15" ht="15.75" customHeight="1" x14ac:dyDescent="0.2"/>
    <row r="93" spans="1:15" ht="15.75" customHeight="1" x14ac:dyDescent="0.2"/>
    <row r="94" spans="1:15" ht="15.75" customHeight="1" x14ac:dyDescent="0.2"/>
    <row r="95" spans="1:15" ht="15.75" customHeight="1" x14ac:dyDescent="0.2"/>
    <row r="96" spans="1:1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0"/>
  <sheetViews>
    <sheetView workbookViewId="0"/>
  </sheetViews>
  <sheetFormatPr defaultColWidth="12.625" defaultRowHeight="15" customHeight="1" x14ac:dyDescent="0.2"/>
  <cols>
    <col min="1" max="1" width="2.625" customWidth="1"/>
    <col min="2" max="2" width="19" customWidth="1"/>
    <col min="3" max="3" width="21.75" customWidth="1"/>
    <col min="4" max="11" width="7.625" customWidth="1"/>
    <col min="12" max="12" width="13" customWidth="1"/>
    <col min="13" max="26" width="7.625" customWidth="1"/>
  </cols>
  <sheetData>
    <row r="1" spans="1:15" ht="60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">
      <c r="A2" s="5">
        <v>60</v>
      </c>
      <c r="B2" s="23" t="s">
        <v>229</v>
      </c>
      <c r="C2" s="23" t="s">
        <v>230</v>
      </c>
      <c r="D2" s="24" t="s">
        <v>231</v>
      </c>
      <c r="E2" s="24" t="s">
        <v>157</v>
      </c>
      <c r="F2" s="24" t="s">
        <v>232</v>
      </c>
      <c r="G2" s="24" t="s">
        <v>49</v>
      </c>
      <c r="H2" s="24" t="s">
        <v>233</v>
      </c>
      <c r="I2" s="24" t="s">
        <v>180</v>
      </c>
      <c r="J2" s="24" t="s">
        <v>234</v>
      </c>
      <c r="K2" s="24" t="s">
        <v>126</v>
      </c>
      <c r="L2" s="25" t="s">
        <v>321</v>
      </c>
      <c r="M2" s="6">
        <f>61+24</f>
        <v>85</v>
      </c>
      <c r="N2" s="6">
        <v>61</v>
      </c>
      <c r="O2" s="6">
        <v>85</v>
      </c>
    </row>
    <row r="3" spans="1:15" ht="30" x14ac:dyDescent="0.2">
      <c r="A3" s="7">
        <v>46</v>
      </c>
      <c r="B3" s="27" t="s">
        <v>177</v>
      </c>
      <c r="C3" s="27" t="s">
        <v>178</v>
      </c>
      <c r="D3" s="24" t="s">
        <v>93</v>
      </c>
      <c r="E3" s="24" t="s">
        <v>179</v>
      </c>
      <c r="F3" s="24" t="s">
        <v>49</v>
      </c>
      <c r="G3" s="24" t="s">
        <v>51</v>
      </c>
      <c r="H3" s="24" t="s">
        <v>43</v>
      </c>
      <c r="I3" s="24" t="s">
        <v>44</v>
      </c>
      <c r="J3" s="24" t="s">
        <v>180</v>
      </c>
      <c r="K3" s="24" t="s">
        <v>181</v>
      </c>
      <c r="L3" s="22" t="s">
        <v>323</v>
      </c>
      <c r="M3" s="8">
        <v>40</v>
      </c>
      <c r="N3" s="8">
        <v>16</v>
      </c>
      <c r="O3" s="8">
        <v>40</v>
      </c>
    </row>
    <row r="4" spans="1:15" x14ac:dyDescent="0.2">
      <c r="A4" s="5">
        <v>41</v>
      </c>
      <c r="B4" s="15" t="s">
        <v>160</v>
      </c>
      <c r="C4" s="15" t="s">
        <v>83</v>
      </c>
      <c r="D4" s="16" t="s">
        <v>161</v>
      </c>
      <c r="E4" s="16" t="s">
        <v>87</v>
      </c>
      <c r="F4" s="16" t="s">
        <v>87</v>
      </c>
      <c r="G4" s="16" t="s">
        <v>49</v>
      </c>
      <c r="H4" s="16" t="s">
        <v>87</v>
      </c>
      <c r="I4" s="10"/>
      <c r="J4" s="16" t="s">
        <v>49</v>
      </c>
      <c r="K4" s="16" t="s">
        <v>44</v>
      </c>
      <c r="L4" s="22" t="s">
        <v>327</v>
      </c>
      <c r="M4" s="8">
        <f>11+10</f>
        <v>21</v>
      </c>
      <c r="N4" s="8">
        <v>11</v>
      </c>
      <c r="O4" s="8">
        <v>21</v>
      </c>
    </row>
    <row r="5" spans="1:15" x14ac:dyDescent="0.2">
      <c r="A5" s="5">
        <v>42</v>
      </c>
      <c r="B5" s="17" t="s">
        <v>163</v>
      </c>
      <c r="C5" s="17" t="s">
        <v>164</v>
      </c>
      <c r="D5" s="10" t="s">
        <v>165</v>
      </c>
      <c r="E5" s="10" t="s">
        <v>49</v>
      </c>
      <c r="F5" s="10" t="s">
        <v>18</v>
      </c>
      <c r="G5" s="10" t="s">
        <v>18</v>
      </c>
      <c r="H5" s="10" t="s">
        <v>166</v>
      </c>
      <c r="I5" s="10" t="s">
        <v>44</v>
      </c>
      <c r="J5" s="10" t="s">
        <v>122</v>
      </c>
      <c r="K5" s="10" t="s">
        <v>43</v>
      </c>
      <c r="L5" s="11" t="s">
        <v>330</v>
      </c>
      <c r="M5" s="8">
        <f>10+8</f>
        <v>18</v>
      </c>
      <c r="N5" s="8">
        <v>8</v>
      </c>
      <c r="O5" s="8">
        <v>18</v>
      </c>
    </row>
    <row r="6" spans="1:15" x14ac:dyDescent="0.2">
      <c r="A6" s="7">
        <v>80</v>
      </c>
      <c r="B6" s="9" t="s">
        <v>298</v>
      </c>
      <c r="C6" s="9" t="s">
        <v>299</v>
      </c>
      <c r="D6" s="10" t="s">
        <v>379</v>
      </c>
      <c r="E6" s="10" t="s">
        <v>51</v>
      </c>
      <c r="F6" s="10" t="s">
        <v>18</v>
      </c>
      <c r="G6" s="10" t="s">
        <v>49</v>
      </c>
      <c r="H6" s="10" t="s">
        <v>51</v>
      </c>
      <c r="I6" s="10" t="s">
        <v>87</v>
      </c>
      <c r="J6" s="10" t="s">
        <v>49</v>
      </c>
      <c r="K6" s="10" t="s">
        <v>51</v>
      </c>
      <c r="L6" s="11" t="s">
        <v>345</v>
      </c>
      <c r="M6" s="8">
        <v>11</v>
      </c>
      <c r="N6" s="8">
        <v>8</v>
      </c>
      <c r="O6" s="8">
        <v>11</v>
      </c>
    </row>
    <row r="7" spans="1:15" x14ac:dyDescent="0.2">
      <c r="A7" s="12">
        <v>29</v>
      </c>
      <c r="B7" s="9" t="s">
        <v>119</v>
      </c>
      <c r="C7" s="9" t="s">
        <v>120</v>
      </c>
      <c r="D7" s="10" t="s">
        <v>121</v>
      </c>
      <c r="E7" s="10" t="s">
        <v>43</v>
      </c>
      <c r="F7" s="10" t="s">
        <v>51</v>
      </c>
      <c r="G7" s="10" t="s">
        <v>18</v>
      </c>
      <c r="H7" s="10" t="s">
        <v>122</v>
      </c>
      <c r="I7" s="10" t="s">
        <v>115</v>
      </c>
      <c r="J7" s="10" t="s">
        <v>43</v>
      </c>
      <c r="K7" s="10" t="s">
        <v>45</v>
      </c>
      <c r="L7" s="11" t="s">
        <v>324</v>
      </c>
      <c r="M7" s="8">
        <f>7+22+3</f>
        <v>32</v>
      </c>
      <c r="N7" s="8">
        <v>7</v>
      </c>
      <c r="O7" s="8">
        <f>7+22</f>
        <v>29</v>
      </c>
    </row>
    <row r="8" spans="1:15" x14ac:dyDescent="0.2">
      <c r="A8" s="5">
        <v>78</v>
      </c>
      <c r="B8" s="9" t="s">
        <v>293</v>
      </c>
      <c r="C8" s="9" t="s">
        <v>48</v>
      </c>
      <c r="D8" s="10" t="s">
        <v>49</v>
      </c>
      <c r="E8" s="10" t="s">
        <v>18</v>
      </c>
      <c r="F8" s="10" t="s">
        <v>42</v>
      </c>
      <c r="G8" s="10" t="s">
        <v>18</v>
      </c>
      <c r="H8" s="10" t="s">
        <v>18</v>
      </c>
      <c r="I8" s="10" t="s">
        <v>166</v>
      </c>
      <c r="J8" s="10" t="s">
        <v>18</v>
      </c>
      <c r="K8" s="10" t="s">
        <v>166</v>
      </c>
      <c r="L8" s="11" t="s">
        <v>294</v>
      </c>
      <c r="M8" s="8">
        <f>9</f>
        <v>9</v>
      </c>
      <c r="N8" s="8">
        <v>7</v>
      </c>
      <c r="O8" s="8">
        <v>9</v>
      </c>
    </row>
    <row r="9" spans="1:15" ht="30" x14ac:dyDescent="0.2">
      <c r="A9" s="5">
        <v>66</v>
      </c>
      <c r="B9" s="17" t="s">
        <v>254</v>
      </c>
      <c r="C9" s="17" t="s">
        <v>255</v>
      </c>
      <c r="D9" s="10" t="s">
        <v>256</v>
      </c>
      <c r="E9" s="10" t="s">
        <v>44</v>
      </c>
      <c r="F9" s="10" t="s">
        <v>49</v>
      </c>
      <c r="G9" s="10" t="s">
        <v>18</v>
      </c>
      <c r="H9" s="10" t="s">
        <v>203</v>
      </c>
      <c r="I9" s="10" t="s">
        <v>87</v>
      </c>
      <c r="J9" s="10" t="s">
        <v>49</v>
      </c>
      <c r="K9" s="10" t="s">
        <v>49</v>
      </c>
      <c r="L9" s="11" t="s">
        <v>331</v>
      </c>
      <c r="M9" s="8">
        <f>6+9+2</f>
        <v>17</v>
      </c>
      <c r="N9" s="8">
        <v>6</v>
      </c>
      <c r="O9" s="8">
        <f>6+9</f>
        <v>15</v>
      </c>
    </row>
    <row r="10" spans="1:15" x14ac:dyDescent="0.2">
      <c r="A10" s="5">
        <v>51</v>
      </c>
      <c r="B10" s="20" t="s">
        <v>196</v>
      </c>
      <c r="C10" s="20" t="s">
        <v>197</v>
      </c>
      <c r="D10" s="16" t="s">
        <v>198</v>
      </c>
      <c r="E10" s="16" t="s">
        <v>18</v>
      </c>
      <c r="F10" s="16" t="s">
        <v>44</v>
      </c>
      <c r="G10" s="16" t="s">
        <v>44</v>
      </c>
      <c r="H10" s="16" t="s">
        <v>115</v>
      </c>
      <c r="I10" s="16" t="s">
        <v>185</v>
      </c>
      <c r="J10" s="16" t="s">
        <v>199</v>
      </c>
      <c r="K10" s="16" t="s">
        <v>126</v>
      </c>
      <c r="L10" s="22" t="s">
        <v>322</v>
      </c>
      <c r="M10" s="8">
        <f>35+5</f>
        <v>40</v>
      </c>
      <c r="N10" s="8">
        <v>5</v>
      </c>
      <c r="O10" s="8">
        <v>40</v>
      </c>
    </row>
    <row r="11" spans="1:15" x14ac:dyDescent="0.2">
      <c r="A11" s="7">
        <v>84</v>
      </c>
      <c r="B11" s="9" t="s">
        <v>308</v>
      </c>
      <c r="C11" s="9" t="s">
        <v>309</v>
      </c>
      <c r="D11" s="10" t="s">
        <v>245</v>
      </c>
      <c r="E11" s="10" t="s">
        <v>49</v>
      </c>
      <c r="F11" s="10" t="s">
        <v>44</v>
      </c>
      <c r="G11" s="10" t="s">
        <v>18</v>
      </c>
      <c r="H11" s="10" t="s">
        <v>270</v>
      </c>
      <c r="I11" s="10" t="s">
        <v>166</v>
      </c>
      <c r="J11" s="10" t="s">
        <v>18</v>
      </c>
      <c r="K11" s="10" t="s">
        <v>49</v>
      </c>
      <c r="L11" s="11" t="s">
        <v>326</v>
      </c>
      <c r="M11" s="8">
        <f>16+5+3</f>
        <v>24</v>
      </c>
      <c r="N11" s="8">
        <v>5</v>
      </c>
      <c r="O11" s="8">
        <f>16+5</f>
        <v>21</v>
      </c>
    </row>
    <row r="12" spans="1:15" x14ac:dyDescent="0.2">
      <c r="A12" s="5">
        <v>52</v>
      </c>
      <c r="B12" s="18" t="s">
        <v>201</v>
      </c>
      <c r="C12" s="18" t="s">
        <v>202</v>
      </c>
      <c r="D12" s="10" t="s">
        <v>203</v>
      </c>
      <c r="E12" s="10" t="s">
        <v>18</v>
      </c>
      <c r="F12" s="10" t="s">
        <v>18</v>
      </c>
      <c r="G12" s="10" t="s">
        <v>18</v>
      </c>
      <c r="H12" s="10" t="s">
        <v>42</v>
      </c>
      <c r="I12" s="10" t="s">
        <v>49</v>
      </c>
      <c r="J12" s="10" t="s">
        <v>49</v>
      </c>
      <c r="K12" s="10" t="s">
        <v>51</v>
      </c>
      <c r="L12" s="11" t="s">
        <v>342</v>
      </c>
      <c r="M12" s="10">
        <f>6+5</f>
        <v>11</v>
      </c>
      <c r="N12" s="8">
        <v>5</v>
      </c>
      <c r="O12" s="8">
        <f>9</f>
        <v>9</v>
      </c>
    </row>
    <row r="13" spans="1:15" x14ac:dyDescent="0.2">
      <c r="A13" s="5">
        <v>74</v>
      </c>
      <c r="B13" s="9" t="s">
        <v>280</v>
      </c>
      <c r="C13" s="9" t="s">
        <v>281</v>
      </c>
      <c r="D13" s="10" t="s">
        <v>165</v>
      </c>
      <c r="E13" s="10" t="s">
        <v>49</v>
      </c>
      <c r="F13" s="10" t="s">
        <v>44</v>
      </c>
      <c r="G13" s="10" t="s">
        <v>18</v>
      </c>
      <c r="H13" s="10" t="s">
        <v>49</v>
      </c>
      <c r="I13" s="10" t="s">
        <v>18</v>
      </c>
      <c r="J13" s="10" t="s">
        <v>51</v>
      </c>
      <c r="K13" s="10" t="s">
        <v>18</v>
      </c>
      <c r="L13" s="11" t="s">
        <v>346</v>
      </c>
      <c r="M13" s="8">
        <f>4+5</f>
        <v>9</v>
      </c>
      <c r="N13" s="8">
        <v>5</v>
      </c>
      <c r="O13" s="8">
        <v>9</v>
      </c>
    </row>
    <row r="14" spans="1:15" x14ac:dyDescent="0.2">
      <c r="A14" s="5">
        <v>8</v>
      </c>
      <c r="B14" s="9" t="s">
        <v>47</v>
      </c>
      <c r="C14" s="9" t="s">
        <v>48</v>
      </c>
      <c r="D14" s="10" t="s">
        <v>49</v>
      </c>
      <c r="E14" s="10" t="s">
        <v>50</v>
      </c>
      <c r="F14" s="10" t="s">
        <v>18</v>
      </c>
      <c r="G14" s="10" t="s">
        <v>18</v>
      </c>
      <c r="H14" s="10" t="s">
        <v>44</v>
      </c>
      <c r="I14" s="10" t="s">
        <v>44</v>
      </c>
      <c r="J14" s="10" t="s">
        <v>51</v>
      </c>
      <c r="K14" s="10" t="s">
        <v>51</v>
      </c>
      <c r="L14" s="11" t="s">
        <v>347</v>
      </c>
      <c r="M14" s="8">
        <f>5+2+1</f>
        <v>8</v>
      </c>
      <c r="N14" s="8">
        <v>5</v>
      </c>
      <c r="O14" s="8">
        <v>7</v>
      </c>
    </row>
    <row r="15" spans="1:15" x14ac:dyDescent="0.2">
      <c r="A15" s="7">
        <v>63</v>
      </c>
      <c r="B15" s="17" t="s">
        <v>242</v>
      </c>
      <c r="C15" s="17" t="s">
        <v>243</v>
      </c>
      <c r="D15" s="10" t="s">
        <v>244</v>
      </c>
      <c r="E15" s="10" t="s">
        <v>245</v>
      </c>
      <c r="F15" s="10" t="s">
        <v>44</v>
      </c>
      <c r="G15" s="10" t="s">
        <v>18</v>
      </c>
      <c r="H15" s="10" t="s">
        <v>42</v>
      </c>
      <c r="I15" s="10" t="s">
        <v>18</v>
      </c>
      <c r="J15" s="10" t="s">
        <v>51</v>
      </c>
      <c r="K15" s="10" t="s">
        <v>42</v>
      </c>
      <c r="L15" s="11" t="s">
        <v>246</v>
      </c>
      <c r="M15" s="8">
        <f>11+4+3</f>
        <v>18</v>
      </c>
      <c r="N15" s="8">
        <v>4</v>
      </c>
      <c r="O15" s="8">
        <f>11+4</f>
        <v>15</v>
      </c>
    </row>
    <row r="16" spans="1:15" ht="30" x14ac:dyDescent="0.2">
      <c r="A16" s="5">
        <v>75</v>
      </c>
      <c r="B16" s="9" t="s">
        <v>283</v>
      </c>
      <c r="C16" s="9" t="s">
        <v>284</v>
      </c>
      <c r="D16" s="10" t="s">
        <v>285</v>
      </c>
      <c r="E16" s="10" t="s">
        <v>170</v>
      </c>
      <c r="F16" s="10" t="s">
        <v>49</v>
      </c>
      <c r="G16" s="10" t="s">
        <v>18</v>
      </c>
      <c r="H16" s="10" t="s">
        <v>18</v>
      </c>
      <c r="I16" s="10" t="s">
        <v>185</v>
      </c>
      <c r="J16" s="10" t="s">
        <v>18</v>
      </c>
      <c r="K16" s="10" t="s">
        <v>18</v>
      </c>
      <c r="L16" s="11" t="s">
        <v>286</v>
      </c>
      <c r="M16" s="8">
        <f>10+4+3</f>
        <v>17</v>
      </c>
      <c r="N16" s="8">
        <v>4</v>
      </c>
      <c r="O16" s="8">
        <v>14</v>
      </c>
    </row>
    <row r="17" spans="1:15" x14ac:dyDescent="0.2">
      <c r="A17" s="7">
        <v>53</v>
      </c>
      <c r="B17" s="17" t="s">
        <v>205</v>
      </c>
      <c r="C17" s="17" t="s">
        <v>206</v>
      </c>
      <c r="D17" s="10" t="s">
        <v>207</v>
      </c>
      <c r="E17" s="10" t="s">
        <v>44</v>
      </c>
      <c r="F17" s="10" t="s">
        <v>18</v>
      </c>
      <c r="G17" s="10" t="s">
        <v>42</v>
      </c>
      <c r="H17" s="10" t="s">
        <v>44</v>
      </c>
      <c r="I17" s="10" t="s">
        <v>18</v>
      </c>
      <c r="J17" s="10" t="s">
        <v>18</v>
      </c>
      <c r="K17" s="10" t="s">
        <v>122</v>
      </c>
      <c r="L17" s="11" t="s">
        <v>208</v>
      </c>
      <c r="M17" s="10">
        <f>12+4</f>
        <v>16</v>
      </c>
      <c r="N17" s="8">
        <v>4</v>
      </c>
      <c r="O17" s="8">
        <f>12+4</f>
        <v>16</v>
      </c>
    </row>
    <row r="18" spans="1:15" ht="30" x14ac:dyDescent="0.2">
      <c r="A18" s="5">
        <v>65</v>
      </c>
      <c r="B18" s="18" t="s">
        <v>251</v>
      </c>
      <c r="C18" s="18" t="s">
        <v>252</v>
      </c>
      <c r="D18" s="10" t="s">
        <v>158</v>
      </c>
      <c r="E18" s="10" t="s">
        <v>18</v>
      </c>
      <c r="F18" s="10" t="s">
        <v>87</v>
      </c>
      <c r="G18" s="10" t="s">
        <v>18</v>
      </c>
      <c r="H18" s="10" t="s">
        <v>42</v>
      </c>
      <c r="I18" s="10" t="s">
        <v>87</v>
      </c>
      <c r="J18" s="10" t="s">
        <v>18</v>
      </c>
      <c r="K18" s="10" t="s">
        <v>87</v>
      </c>
      <c r="L18" s="11" t="s">
        <v>333</v>
      </c>
      <c r="M18" s="8">
        <f>11+4</f>
        <v>15</v>
      </c>
      <c r="N18" s="8">
        <v>4</v>
      </c>
      <c r="O18" s="8">
        <f>11+4</f>
        <v>15</v>
      </c>
    </row>
    <row r="19" spans="1:15" x14ac:dyDescent="0.2">
      <c r="A19" s="7">
        <v>67</v>
      </c>
      <c r="B19" s="9" t="s">
        <v>258</v>
      </c>
      <c r="C19" s="9" t="s">
        <v>259</v>
      </c>
      <c r="D19" s="10" t="s">
        <v>260</v>
      </c>
      <c r="E19" s="10" t="s">
        <v>18</v>
      </c>
      <c r="F19" s="10" t="s">
        <v>49</v>
      </c>
      <c r="G19" s="10" t="s">
        <v>18</v>
      </c>
      <c r="H19" s="10" t="s">
        <v>18</v>
      </c>
      <c r="I19" s="10" t="s">
        <v>42</v>
      </c>
      <c r="J19" s="10" t="s">
        <v>49</v>
      </c>
      <c r="K19" s="10" t="s">
        <v>18</v>
      </c>
      <c r="L19" s="11" t="s">
        <v>261</v>
      </c>
      <c r="M19" s="8">
        <f>4+3</f>
        <v>7</v>
      </c>
      <c r="N19" s="8">
        <v>4</v>
      </c>
      <c r="O19" s="8">
        <v>7</v>
      </c>
    </row>
    <row r="20" spans="1:15" ht="30" x14ac:dyDescent="0.2">
      <c r="A20" s="5">
        <v>27</v>
      </c>
      <c r="B20" s="9" t="s">
        <v>113</v>
      </c>
      <c r="C20" s="9" t="s">
        <v>114</v>
      </c>
      <c r="D20" s="10" t="s">
        <v>115</v>
      </c>
      <c r="E20" s="10" t="s">
        <v>44</v>
      </c>
      <c r="F20" s="10" t="s">
        <v>49</v>
      </c>
      <c r="G20" s="10" t="s">
        <v>44</v>
      </c>
      <c r="H20" s="10" t="s">
        <v>49</v>
      </c>
      <c r="I20" s="10" t="s">
        <v>44</v>
      </c>
      <c r="J20" s="10" t="s">
        <v>18</v>
      </c>
      <c r="K20" s="10" t="s">
        <v>49</v>
      </c>
      <c r="L20" s="11" t="s">
        <v>339</v>
      </c>
      <c r="M20" s="8">
        <f>9+3</f>
        <v>12</v>
      </c>
      <c r="N20" s="8">
        <v>3</v>
      </c>
      <c r="O20" s="8">
        <v>12</v>
      </c>
    </row>
    <row r="21" spans="1:15" ht="15.75" customHeight="1" x14ac:dyDescent="0.2">
      <c r="A21" s="5">
        <v>54</v>
      </c>
      <c r="B21" s="14" t="s">
        <v>209</v>
      </c>
      <c r="C21" s="14" t="s">
        <v>210</v>
      </c>
      <c r="D21" s="10" t="s">
        <v>211</v>
      </c>
      <c r="E21" s="10" t="s">
        <v>165</v>
      </c>
      <c r="F21" s="10" t="s">
        <v>18</v>
      </c>
      <c r="G21" s="10" t="s">
        <v>18</v>
      </c>
      <c r="H21" s="10" t="s">
        <v>18</v>
      </c>
      <c r="I21" s="10" t="s">
        <v>18</v>
      </c>
      <c r="J21" s="10" t="s">
        <v>44</v>
      </c>
      <c r="K21" s="10" t="s">
        <v>51</v>
      </c>
      <c r="L21" s="11" t="s">
        <v>276</v>
      </c>
      <c r="M21" s="8">
        <f>7+3</f>
        <v>10</v>
      </c>
      <c r="N21" s="8">
        <v>3</v>
      </c>
      <c r="O21" s="8">
        <v>10</v>
      </c>
    </row>
    <row r="22" spans="1:15" ht="15.75" customHeight="1" x14ac:dyDescent="0.2">
      <c r="A22" s="5">
        <v>72</v>
      </c>
      <c r="B22" s="9" t="s">
        <v>274</v>
      </c>
      <c r="C22" s="9" t="s">
        <v>275</v>
      </c>
      <c r="D22" s="10" t="s">
        <v>380</v>
      </c>
      <c r="E22" s="10" t="s">
        <v>87</v>
      </c>
      <c r="F22" s="10" t="s">
        <v>18</v>
      </c>
      <c r="G22" s="10" t="s">
        <v>44</v>
      </c>
      <c r="H22" s="10" t="s">
        <v>80</v>
      </c>
      <c r="I22" s="10" t="s">
        <v>18</v>
      </c>
      <c r="J22" s="10" t="s">
        <v>51</v>
      </c>
      <c r="K22" s="10" t="s">
        <v>18</v>
      </c>
      <c r="L22" s="11" t="s">
        <v>352</v>
      </c>
      <c r="M22" s="8">
        <f>5+3</f>
        <v>8</v>
      </c>
      <c r="N22" s="8">
        <v>3</v>
      </c>
      <c r="O22" s="8">
        <v>8</v>
      </c>
    </row>
    <row r="23" spans="1:15" ht="15.75" customHeight="1" x14ac:dyDescent="0.2">
      <c r="A23" s="5">
        <v>58</v>
      </c>
      <c r="B23" s="9" t="s">
        <v>224</v>
      </c>
      <c r="C23" s="9" t="s">
        <v>225</v>
      </c>
      <c r="D23" s="10" t="s">
        <v>381</v>
      </c>
      <c r="E23" s="10" t="s">
        <v>18</v>
      </c>
      <c r="F23" s="10" t="s">
        <v>18</v>
      </c>
      <c r="G23" s="10" t="s">
        <v>18</v>
      </c>
      <c r="H23" s="10" t="s">
        <v>18</v>
      </c>
      <c r="I23" s="10" t="s">
        <v>42</v>
      </c>
      <c r="J23" s="10" t="s">
        <v>18</v>
      </c>
      <c r="K23" s="10" t="s">
        <v>166</v>
      </c>
      <c r="L23" s="11" t="s">
        <v>226</v>
      </c>
      <c r="M23" s="8">
        <v>5</v>
      </c>
      <c r="N23" s="8">
        <v>3</v>
      </c>
      <c r="O23" s="8">
        <v>5</v>
      </c>
    </row>
    <row r="24" spans="1:15" ht="15.75" customHeight="1" x14ac:dyDescent="0.2">
      <c r="A24" s="5">
        <v>76</v>
      </c>
      <c r="B24" s="18" t="s">
        <v>287</v>
      </c>
      <c r="C24" s="18" t="s">
        <v>288</v>
      </c>
      <c r="D24" s="10" t="s">
        <v>207</v>
      </c>
      <c r="E24" s="10" t="s">
        <v>87</v>
      </c>
      <c r="F24" s="10" t="s">
        <v>18</v>
      </c>
      <c r="G24" s="10" t="s">
        <v>44</v>
      </c>
      <c r="H24" s="10" t="s">
        <v>43</v>
      </c>
      <c r="I24" s="10" t="s">
        <v>42</v>
      </c>
      <c r="J24" s="10" t="s">
        <v>18</v>
      </c>
      <c r="K24" s="10" t="s">
        <v>49</v>
      </c>
      <c r="L24" s="11" t="s">
        <v>329</v>
      </c>
      <c r="M24" s="8">
        <f>18+2</f>
        <v>20</v>
      </c>
      <c r="N24" s="8">
        <v>2</v>
      </c>
      <c r="O24" s="8">
        <v>20</v>
      </c>
    </row>
    <row r="25" spans="1:15" ht="15.75" customHeight="1" x14ac:dyDescent="0.2">
      <c r="A25" s="5">
        <v>70</v>
      </c>
      <c r="B25" s="19" t="s">
        <v>268</v>
      </c>
      <c r="C25" s="19" t="s">
        <v>269</v>
      </c>
      <c r="D25" s="16" t="s">
        <v>270</v>
      </c>
      <c r="E25" s="16" t="s">
        <v>170</v>
      </c>
      <c r="F25" s="16" t="s">
        <v>18</v>
      </c>
      <c r="G25" s="16" t="s">
        <v>18</v>
      </c>
      <c r="H25" s="16" t="s">
        <v>42</v>
      </c>
      <c r="I25" s="16" t="s">
        <v>18</v>
      </c>
      <c r="J25" s="16" t="s">
        <v>49</v>
      </c>
      <c r="K25" s="16" t="s">
        <v>18</v>
      </c>
      <c r="L25" s="22" t="s">
        <v>271</v>
      </c>
      <c r="M25" s="8">
        <f>16+2</f>
        <v>18</v>
      </c>
      <c r="N25" s="8">
        <v>2</v>
      </c>
      <c r="O25" s="8">
        <v>18</v>
      </c>
    </row>
    <row r="26" spans="1:15" ht="15.75" customHeight="1" x14ac:dyDescent="0.2">
      <c r="A26" s="5">
        <v>32</v>
      </c>
      <c r="B26" s="9" t="s">
        <v>131</v>
      </c>
      <c r="C26" s="9" t="s">
        <v>132</v>
      </c>
      <c r="D26" s="10" t="s">
        <v>42</v>
      </c>
      <c r="E26" s="10" t="s">
        <v>73</v>
      </c>
      <c r="F26" s="10" t="s">
        <v>49</v>
      </c>
      <c r="G26" s="10" t="s">
        <v>18</v>
      </c>
      <c r="H26" s="10" t="s">
        <v>49</v>
      </c>
      <c r="I26" s="10" t="s">
        <v>18</v>
      </c>
      <c r="J26" s="10" t="s">
        <v>18</v>
      </c>
      <c r="K26" s="10" t="s">
        <v>45</v>
      </c>
      <c r="L26" s="11" t="s">
        <v>334</v>
      </c>
      <c r="M26" s="8">
        <f>9+3+2</f>
        <v>14</v>
      </c>
      <c r="N26" s="8">
        <v>2</v>
      </c>
      <c r="O26" s="8">
        <f>9+2</f>
        <v>11</v>
      </c>
    </row>
    <row r="27" spans="1:15" ht="15.75" customHeight="1" x14ac:dyDescent="0.2">
      <c r="A27" s="5">
        <v>15</v>
      </c>
      <c r="B27" s="13" t="s">
        <v>77</v>
      </c>
      <c r="C27" s="13" t="s">
        <v>78</v>
      </c>
      <c r="D27" s="10" t="s">
        <v>79</v>
      </c>
      <c r="E27" s="10" t="s">
        <v>18</v>
      </c>
      <c r="F27" s="10" t="s">
        <v>18</v>
      </c>
      <c r="G27" s="10" t="s">
        <v>44</v>
      </c>
      <c r="H27" s="10" t="s">
        <v>18</v>
      </c>
      <c r="I27" s="10" t="s">
        <v>18</v>
      </c>
      <c r="J27" s="10" t="s">
        <v>18</v>
      </c>
      <c r="K27" s="10" t="s">
        <v>80</v>
      </c>
      <c r="L27" s="11" t="s">
        <v>81</v>
      </c>
      <c r="M27" s="8">
        <f>2+4+3</f>
        <v>9</v>
      </c>
      <c r="N27" s="8">
        <v>2</v>
      </c>
      <c r="O27" s="8">
        <f>4+2</f>
        <v>6</v>
      </c>
    </row>
    <row r="28" spans="1:15" ht="15.75" customHeight="1" x14ac:dyDescent="0.2">
      <c r="A28" s="5">
        <v>55</v>
      </c>
      <c r="B28" s="9" t="s">
        <v>213</v>
      </c>
      <c r="C28" s="9" t="s">
        <v>214</v>
      </c>
      <c r="D28" s="10" t="s">
        <v>215</v>
      </c>
      <c r="E28" s="10" t="s">
        <v>44</v>
      </c>
      <c r="F28" s="10" t="s">
        <v>18</v>
      </c>
      <c r="G28" s="10" t="s">
        <v>18</v>
      </c>
      <c r="H28" s="10" t="s">
        <v>18</v>
      </c>
      <c r="I28" s="10" t="s">
        <v>18</v>
      </c>
      <c r="J28" s="10" t="s">
        <v>18</v>
      </c>
      <c r="K28" s="10" t="s">
        <v>18</v>
      </c>
      <c r="L28" s="11" t="s">
        <v>316</v>
      </c>
      <c r="M28" s="8">
        <f>4+2</f>
        <v>6</v>
      </c>
      <c r="N28" s="8">
        <v>2</v>
      </c>
      <c r="O28" s="8">
        <f>6</f>
        <v>6</v>
      </c>
    </row>
    <row r="29" spans="1:15" ht="15.75" customHeight="1" x14ac:dyDescent="0.2">
      <c r="A29" s="7">
        <v>19</v>
      </c>
      <c r="B29" s="9" t="s">
        <v>91</v>
      </c>
      <c r="C29" s="9" t="s">
        <v>92</v>
      </c>
      <c r="D29" s="10" t="s">
        <v>93</v>
      </c>
      <c r="E29" s="10" t="s">
        <v>44</v>
      </c>
      <c r="F29" s="10" t="s">
        <v>18</v>
      </c>
      <c r="G29" s="10" t="s">
        <v>18</v>
      </c>
      <c r="H29" s="10" t="s">
        <v>18</v>
      </c>
      <c r="I29" s="10" t="s">
        <v>18</v>
      </c>
      <c r="J29" s="10" t="s">
        <v>18</v>
      </c>
      <c r="K29" s="10" t="s">
        <v>18</v>
      </c>
      <c r="L29" s="11" t="s">
        <v>94</v>
      </c>
      <c r="M29" s="8">
        <f>2+3</f>
        <v>5</v>
      </c>
      <c r="N29" s="8">
        <v>2</v>
      </c>
      <c r="O29" s="8">
        <v>5</v>
      </c>
    </row>
    <row r="30" spans="1:15" ht="15.75" customHeight="1" x14ac:dyDescent="0.2">
      <c r="A30" s="5">
        <v>26</v>
      </c>
      <c r="B30" s="9" t="s">
        <v>110</v>
      </c>
      <c r="C30" s="9" t="s">
        <v>111</v>
      </c>
      <c r="D30" s="10" t="s">
        <v>382</v>
      </c>
      <c r="E30" s="10" t="s">
        <v>44</v>
      </c>
      <c r="F30" s="10" t="s">
        <v>49</v>
      </c>
      <c r="G30" s="10" t="s">
        <v>18</v>
      </c>
      <c r="H30" s="10" t="s">
        <v>18</v>
      </c>
      <c r="I30" s="10" t="s">
        <v>18</v>
      </c>
      <c r="J30" s="10" t="s">
        <v>18</v>
      </c>
      <c r="K30" s="10" t="s">
        <v>18</v>
      </c>
      <c r="L30" s="11" t="s">
        <v>112</v>
      </c>
      <c r="M30" s="8">
        <f>2</f>
        <v>2</v>
      </c>
      <c r="N30" s="8">
        <v>1</v>
      </c>
      <c r="O30" s="8">
        <v>1</v>
      </c>
    </row>
    <row r="31" spans="1:15" ht="15.75" customHeight="1" x14ac:dyDescent="0.2">
      <c r="A31" s="5">
        <v>48</v>
      </c>
      <c r="B31" s="18" t="s">
        <v>187</v>
      </c>
      <c r="C31" s="18" t="s">
        <v>188</v>
      </c>
      <c r="D31" s="10" t="s">
        <v>165</v>
      </c>
      <c r="E31" s="10" t="s">
        <v>18</v>
      </c>
      <c r="F31" s="10" t="s">
        <v>44</v>
      </c>
      <c r="G31" s="10" t="s">
        <v>43</v>
      </c>
      <c r="H31" s="10" t="s">
        <v>44</v>
      </c>
      <c r="I31" s="10" t="s">
        <v>87</v>
      </c>
      <c r="J31" s="10" t="s">
        <v>185</v>
      </c>
      <c r="K31" s="10" t="s">
        <v>42</v>
      </c>
      <c r="L31" s="11" t="s">
        <v>328</v>
      </c>
      <c r="M31" s="8">
        <f>19+1</f>
        <v>20</v>
      </c>
      <c r="N31" s="8">
        <v>1</v>
      </c>
      <c r="O31" s="8">
        <v>20</v>
      </c>
    </row>
    <row r="32" spans="1:15" ht="15.75" customHeight="1" x14ac:dyDescent="0.2">
      <c r="A32" s="5">
        <v>30</v>
      </c>
      <c r="B32" s="9" t="s">
        <v>124</v>
      </c>
      <c r="C32" s="9" t="s">
        <v>125</v>
      </c>
      <c r="D32" s="10" t="s">
        <v>87</v>
      </c>
      <c r="E32" s="10" t="s">
        <v>18</v>
      </c>
      <c r="F32" s="10" t="s">
        <v>126</v>
      </c>
      <c r="G32" s="10" t="s">
        <v>18</v>
      </c>
      <c r="H32" s="10" t="s">
        <v>18</v>
      </c>
      <c r="I32" s="10" t="s">
        <v>18</v>
      </c>
      <c r="J32" s="10" t="s">
        <v>49</v>
      </c>
      <c r="K32" s="10" t="s">
        <v>44</v>
      </c>
      <c r="L32" s="11" t="s">
        <v>332</v>
      </c>
      <c r="M32" s="8">
        <f>15+1</f>
        <v>16</v>
      </c>
      <c r="N32" s="8">
        <v>1</v>
      </c>
      <c r="O32" s="8">
        <v>16</v>
      </c>
    </row>
    <row r="33" spans="1:15" ht="15.75" customHeight="1" x14ac:dyDescent="0.2">
      <c r="A33" s="7">
        <v>77</v>
      </c>
      <c r="B33" s="9" t="s">
        <v>290</v>
      </c>
      <c r="C33" s="9" t="s">
        <v>291</v>
      </c>
      <c r="D33" s="10" t="s">
        <v>44</v>
      </c>
      <c r="E33" s="10" t="s">
        <v>18</v>
      </c>
      <c r="F33" s="10" t="s">
        <v>18</v>
      </c>
      <c r="G33" s="10" t="s">
        <v>18</v>
      </c>
      <c r="H33" s="10" t="s">
        <v>165</v>
      </c>
      <c r="I33" s="10" t="s">
        <v>115</v>
      </c>
      <c r="J33" s="10" t="s">
        <v>18</v>
      </c>
      <c r="K33" s="10" t="s">
        <v>18</v>
      </c>
      <c r="L33" s="11" t="s">
        <v>343</v>
      </c>
      <c r="M33" s="8">
        <f>10+1</f>
        <v>11</v>
      </c>
      <c r="N33" s="8">
        <v>1</v>
      </c>
      <c r="O33" s="8">
        <v>11</v>
      </c>
    </row>
    <row r="34" spans="1:15" ht="15.75" customHeight="1" x14ac:dyDescent="0.2">
      <c r="A34" s="12">
        <v>13</v>
      </c>
      <c r="B34" s="9" t="s">
        <v>68</v>
      </c>
      <c r="C34" s="9" t="s">
        <v>69</v>
      </c>
      <c r="D34" s="10" t="s">
        <v>43</v>
      </c>
      <c r="E34" s="10" t="s">
        <v>18</v>
      </c>
      <c r="F34" s="10" t="s">
        <v>42</v>
      </c>
      <c r="G34" s="10" t="s">
        <v>18</v>
      </c>
      <c r="H34" s="10" t="s">
        <v>18</v>
      </c>
      <c r="I34" s="10" t="s">
        <v>18</v>
      </c>
      <c r="J34" s="10" t="s">
        <v>49</v>
      </c>
      <c r="K34" s="10" t="s">
        <v>18</v>
      </c>
      <c r="L34" s="11" t="s">
        <v>70</v>
      </c>
      <c r="M34" s="8">
        <f>7+1</f>
        <v>8</v>
      </c>
      <c r="N34" s="8">
        <v>1</v>
      </c>
      <c r="O34" s="8">
        <v>8</v>
      </c>
    </row>
    <row r="35" spans="1:15" ht="15.75" customHeight="1" x14ac:dyDescent="0.2">
      <c r="A35" s="12">
        <v>79</v>
      </c>
      <c r="B35" s="9" t="s">
        <v>295</v>
      </c>
      <c r="C35" s="9" t="s">
        <v>296</v>
      </c>
      <c r="D35" s="10" t="s">
        <v>43</v>
      </c>
      <c r="E35" s="10" t="s">
        <v>18</v>
      </c>
      <c r="F35" s="10" t="s">
        <v>18</v>
      </c>
      <c r="G35" s="10" t="s">
        <v>18</v>
      </c>
      <c r="H35" s="10" t="s">
        <v>18</v>
      </c>
      <c r="I35" s="10" t="s">
        <v>18</v>
      </c>
      <c r="J35" s="10" t="s">
        <v>49</v>
      </c>
      <c r="K35" s="10" t="s">
        <v>18</v>
      </c>
      <c r="L35" s="11" t="s">
        <v>297</v>
      </c>
      <c r="M35" s="8">
        <f>6</f>
        <v>6</v>
      </c>
      <c r="N35" s="8">
        <v>1</v>
      </c>
      <c r="O35" s="8">
        <v>6</v>
      </c>
    </row>
    <row r="36" spans="1:15" ht="15.75" customHeight="1" x14ac:dyDescent="0.2">
      <c r="A36" s="12">
        <v>68</v>
      </c>
      <c r="B36" s="9" t="s">
        <v>262</v>
      </c>
      <c r="C36" s="9" t="s">
        <v>263</v>
      </c>
      <c r="D36" s="10" t="s">
        <v>156</v>
      </c>
      <c r="E36" s="10" t="s">
        <v>18</v>
      </c>
      <c r="F36" s="10" t="s">
        <v>37</v>
      </c>
      <c r="G36" s="10" t="s">
        <v>18</v>
      </c>
      <c r="H36" s="10" t="s">
        <v>18</v>
      </c>
      <c r="I36" s="10" t="s">
        <v>18</v>
      </c>
      <c r="J36" s="10" t="s">
        <v>49</v>
      </c>
      <c r="K36" s="10" t="s">
        <v>18</v>
      </c>
      <c r="L36" s="11" t="s">
        <v>264</v>
      </c>
      <c r="M36" s="8">
        <v>5</v>
      </c>
      <c r="N36" s="8">
        <v>1</v>
      </c>
      <c r="O36" s="8">
        <v>1</v>
      </c>
    </row>
    <row r="37" spans="1:15" ht="15.75" customHeight="1" x14ac:dyDescent="0.2">
      <c r="A37" s="12">
        <v>86</v>
      </c>
      <c r="B37" s="9" t="s">
        <v>314</v>
      </c>
      <c r="C37" s="9" t="s">
        <v>315</v>
      </c>
      <c r="D37" s="10" t="s">
        <v>87</v>
      </c>
      <c r="E37" s="10" t="s">
        <v>18</v>
      </c>
      <c r="F37" s="10" t="s">
        <v>18</v>
      </c>
      <c r="G37" s="10" t="s">
        <v>18</v>
      </c>
      <c r="H37" s="10" t="s">
        <v>18</v>
      </c>
      <c r="I37" s="10" t="s">
        <v>44</v>
      </c>
      <c r="J37" s="10" t="s">
        <v>18</v>
      </c>
      <c r="K37" s="10" t="s">
        <v>49</v>
      </c>
      <c r="L37" s="11" t="s">
        <v>362</v>
      </c>
      <c r="M37" s="8">
        <f>5</f>
        <v>5</v>
      </c>
      <c r="N37" s="8">
        <v>1</v>
      </c>
      <c r="O37" s="8">
        <v>5</v>
      </c>
    </row>
    <row r="38" spans="1:15" ht="15.75" customHeight="1" x14ac:dyDescent="0.2">
      <c r="A38" s="7">
        <v>50</v>
      </c>
      <c r="B38" s="9" t="s">
        <v>193</v>
      </c>
      <c r="C38" s="9" t="s">
        <v>194</v>
      </c>
      <c r="D38" s="10" t="s">
        <v>44</v>
      </c>
      <c r="E38" s="10" t="s">
        <v>18</v>
      </c>
      <c r="F38" s="10" t="s">
        <v>44</v>
      </c>
      <c r="G38" s="10" t="s">
        <v>18</v>
      </c>
      <c r="H38" s="10" t="s">
        <v>18</v>
      </c>
      <c r="I38" s="10" t="s">
        <v>18</v>
      </c>
      <c r="J38" s="10" t="s">
        <v>49</v>
      </c>
      <c r="K38" s="10" t="s">
        <v>18</v>
      </c>
      <c r="L38" s="11" t="s">
        <v>195</v>
      </c>
      <c r="M38" s="8">
        <v>3</v>
      </c>
      <c r="N38" s="8">
        <v>1</v>
      </c>
      <c r="O38" s="8">
        <v>3</v>
      </c>
    </row>
    <row r="39" spans="1:15" ht="15.75" customHeight="1" x14ac:dyDescent="0.2">
      <c r="A39" s="5">
        <v>12</v>
      </c>
      <c r="B39" s="9" t="s">
        <v>65</v>
      </c>
      <c r="C39" s="9" t="s">
        <v>66</v>
      </c>
      <c r="D39" s="10" t="s">
        <v>383</v>
      </c>
      <c r="E39" s="10" t="s">
        <v>18</v>
      </c>
      <c r="F39" s="10" t="s">
        <v>18</v>
      </c>
      <c r="G39" s="10" t="s">
        <v>18</v>
      </c>
      <c r="H39" s="10" t="s">
        <v>18</v>
      </c>
      <c r="I39" s="10" t="s">
        <v>18</v>
      </c>
      <c r="J39" s="10" t="s">
        <v>18</v>
      </c>
      <c r="K39" s="10" t="s">
        <v>49</v>
      </c>
      <c r="L39" s="11" t="s">
        <v>67</v>
      </c>
      <c r="M39" s="8">
        <v>1</v>
      </c>
      <c r="N39" s="8">
        <v>1</v>
      </c>
      <c r="O39" s="8">
        <v>1</v>
      </c>
    </row>
    <row r="40" spans="1:15" ht="15.75" customHeight="1" x14ac:dyDescent="0.2">
      <c r="A40" s="7">
        <v>40</v>
      </c>
      <c r="B40" s="9" t="s">
        <v>153</v>
      </c>
      <c r="C40" s="9" t="s">
        <v>154</v>
      </c>
      <c r="D40" s="10" t="s">
        <v>155</v>
      </c>
      <c r="E40" s="10" t="s">
        <v>151</v>
      </c>
      <c r="F40" s="10" t="s">
        <v>63</v>
      </c>
      <c r="G40" s="10" t="s">
        <v>18</v>
      </c>
      <c r="H40" s="10" t="s">
        <v>156</v>
      </c>
      <c r="I40" s="10" t="s">
        <v>42</v>
      </c>
      <c r="J40" s="10" t="s">
        <v>18</v>
      </c>
      <c r="K40" s="10" t="s">
        <v>18</v>
      </c>
      <c r="L40" s="11" t="s">
        <v>325</v>
      </c>
      <c r="M40" s="8">
        <f>19+4+3</f>
        <v>26</v>
      </c>
      <c r="N40" s="8">
        <v>0</v>
      </c>
      <c r="O40" s="8">
        <v>4</v>
      </c>
    </row>
    <row r="41" spans="1:15" ht="15.75" customHeight="1" x14ac:dyDescent="0.2">
      <c r="A41" s="5">
        <v>11</v>
      </c>
      <c r="B41" s="9" t="s">
        <v>61</v>
      </c>
      <c r="C41" s="9" t="s">
        <v>62</v>
      </c>
      <c r="D41" s="10" t="s">
        <v>384</v>
      </c>
      <c r="E41" s="10" t="s">
        <v>17</v>
      </c>
      <c r="F41" s="10" t="s">
        <v>63</v>
      </c>
      <c r="G41" s="10" t="s">
        <v>18</v>
      </c>
      <c r="H41" s="10" t="s">
        <v>18</v>
      </c>
      <c r="I41" s="10" t="s">
        <v>18</v>
      </c>
      <c r="J41" s="10" t="s">
        <v>18</v>
      </c>
      <c r="K41" s="10" t="s">
        <v>44</v>
      </c>
      <c r="L41" s="11" t="s">
        <v>336</v>
      </c>
      <c r="M41" s="8">
        <v>13</v>
      </c>
      <c r="N41" s="8">
        <v>0</v>
      </c>
      <c r="O41" s="8">
        <v>1</v>
      </c>
    </row>
    <row r="42" spans="1:15" ht="15.75" customHeight="1" x14ac:dyDescent="0.2">
      <c r="A42" s="5">
        <v>87</v>
      </c>
      <c r="B42" s="9" t="s">
        <v>317</v>
      </c>
      <c r="C42" s="9" t="s">
        <v>318</v>
      </c>
      <c r="D42" s="10" t="s">
        <v>319</v>
      </c>
      <c r="E42" s="10" t="s">
        <v>44</v>
      </c>
      <c r="F42" s="10" t="s">
        <v>29</v>
      </c>
      <c r="G42" s="10" t="s">
        <v>18</v>
      </c>
      <c r="H42" s="10" t="s">
        <v>18</v>
      </c>
      <c r="I42" s="10" t="s">
        <v>42</v>
      </c>
      <c r="J42" s="10" t="s">
        <v>18</v>
      </c>
      <c r="K42" s="10" t="s">
        <v>44</v>
      </c>
      <c r="L42" s="11" t="s">
        <v>337</v>
      </c>
      <c r="M42" s="8">
        <f>8+5</f>
        <v>13</v>
      </c>
      <c r="N42" s="8">
        <v>0</v>
      </c>
      <c r="O42" s="8">
        <v>8</v>
      </c>
    </row>
    <row r="43" spans="1:15" ht="15.75" customHeight="1" x14ac:dyDescent="0.2">
      <c r="A43" s="5">
        <v>14</v>
      </c>
      <c r="B43" s="9" t="s">
        <v>71</v>
      </c>
      <c r="C43" s="9" t="s">
        <v>72</v>
      </c>
      <c r="D43" s="10" t="s">
        <v>73</v>
      </c>
      <c r="E43" s="10" t="s">
        <v>74</v>
      </c>
      <c r="F43" s="10" t="s">
        <v>44</v>
      </c>
      <c r="G43" s="10" t="s">
        <v>18</v>
      </c>
      <c r="H43" s="10" t="s">
        <v>44</v>
      </c>
      <c r="I43" s="10" t="s">
        <v>18</v>
      </c>
      <c r="J43" s="10" t="s">
        <v>18</v>
      </c>
      <c r="K43" s="10" t="s">
        <v>44</v>
      </c>
      <c r="L43" s="11" t="s">
        <v>338</v>
      </c>
      <c r="M43" s="8">
        <f>11+1</f>
        <v>12</v>
      </c>
      <c r="N43" s="8">
        <v>0</v>
      </c>
      <c r="O43" s="8">
        <v>11</v>
      </c>
    </row>
    <row r="44" spans="1:15" ht="15.75" customHeight="1" x14ac:dyDescent="0.2">
      <c r="A44" s="5">
        <v>7</v>
      </c>
      <c r="B44" s="9" t="s">
        <v>40</v>
      </c>
      <c r="C44" s="9" t="s">
        <v>41</v>
      </c>
      <c r="D44" s="10" t="s">
        <v>385</v>
      </c>
      <c r="E44" s="10" t="s">
        <v>42</v>
      </c>
      <c r="F44" s="10" t="s">
        <v>18</v>
      </c>
      <c r="G44" s="10" t="s">
        <v>43</v>
      </c>
      <c r="H44" s="10" t="s">
        <v>18</v>
      </c>
      <c r="I44" s="10" t="s">
        <v>18</v>
      </c>
      <c r="J44" s="10" t="s">
        <v>44</v>
      </c>
      <c r="K44" s="10" t="s">
        <v>45</v>
      </c>
      <c r="L44" s="11" t="s">
        <v>46</v>
      </c>
      <c r="M44" s="8">
        <f>8+3</f>
        <v>11</v>
      </c>
      <c r="N44" s="8">
        <v>0</v>
      </c>
      <c r="O44" s="8">
        <v>8</v>
      </c>
    </row>
    <row r="45" spans="1:15" ht="15.75" customHeight="1" x14ac:dyDescent="0.2">
      <c r="A45" s="5">
        <v>31</v>
      </c>
      <c r="B45" s="9" t="s">
        <v>128</v>
      </c>
      <c r="C45" s="9" t="s">
        <v>129</v>
      </c>
      <c r="D45" s="10" t="s">
        <v>87</v>
      </c>
      <c r="E45" s="10" t="s">
        <v>17</v>
      </c>
      <c r="F45" s="10" t="s">
        <v>42</v>
      </c>
      <c r="G45" s="10" t="s">
        <v>42</v>
      </c>
      <c r="H45" s="10" t="s">
        <v>18</v>
      </c>
      <c r="I45" s="10" t="s">
        <v>42</v>
      </c>
      <c r="J45" s="10" t="s">
        <v>18</v>
      </c>
      <c r="K45" s="10" t="s">
        <v>18</v>
      </c>
      <c r="L45" s="11" t="s">
        <v>341</v>
      </c>
      <c r="M45" s="8">
        <f>11</f>
        <v>11</v>
      </c>
      <c r="N45" s="8">
        <v>0</v>
      </c>
      <c r="O45" s="8">
        <v>9</v>
      </c>
    </row>
    <row r="46" spans="1:15" ht="15.75" customHeight="1" x14ac:dyDescent="0.2">
      <c r="A46" s="5">
        <v>24</v>
      </c>
      <c r="B46" s="9" t="s">
        <v>104</v>
      </c>
      <c r="C46" s="9" t="s">
        <v>105</v>
      </c>
      <c r="D46" s="10" t="s">
        <v>18</v>
      </c>
      <c r="E46" s="10" t="s">
        <v>106</v>
      </c>
      <c r="F46" s="10" t="s">
        <v>18</v>
      </c>
      <c r="G46" s="10" t="s">
        <v>18</v>
      </c>
      <c r="H46" s="10" t="s">
        <v>44</v>
      </c>
      <c r="I46" s="10" t="s">
        <v>18</v>
      </c>
      <c r="J46" s="10" t="s">
        <v>18</v>
      </c>
      <c r="K46" s="10" t="s">
        <v>18</v>
      </c>
      <c r="L46" s="11" t="s">
        <v>107</v>
      </c>
      <c r="M46" s="8">
        <v>10</v>
      </c>
      <c r="N46" s="8">
        <v>0</v>
      </c>
      <c r="O46" s="8">
        <v>10</v>
      </c>
    </row>
    <row r="47" spans="1:15" ht="15.75" customHeight="1" x14ac:dyDescent="0.2">
      <c r="A47" s="5">
        <v>38</v>
      </c>
      <c r="B47" s="9" t="s">
        <v>146</v>
      </c>
      <c r="C47" s="9" t="s">
        <v>147</v>
      </c>
      <c r="D47" s="10" t="s">
        <v>73</v>
      </c>
      <c r="E47" s="10" t="s">
        <v>18</v>
      </c>
      <c r="F47" s="10" t="s">
        <v>18</v>
      </c>
      <c r="G47" s="10" t="s">
        <v>18</v>
      </c>
      <c r="H47" s="10" t="s">
        <v>42</v>
      </c>
      <c r="I47" s="10" t="s">
        <v>18</v>
      </c>
      <c r="J47" s="10" t="s">
        <v>18</v>
      </c>
      <c r="K47" s="10" t="s">
        <v>18</v>
      </c>
      <c r="L47" s="11" t="s">
        <v>148</v>
      </c>
      <c r="M47" s="8">
        <f>9</f>
        <v>9</v>
      </c>
      <c r="N47" s="8">
        <v>0</v>
      </c>
      <c r="O47" s="8">
        <v>9</v>
      </c>
    </row>
    <row r="48" spans="1:15" ht="15.75" customHeight="1" x14ac:dyDescent="0.2">
      <c r="A48" s="5">
        <v>64</v>
      </c>
      <c r="B48" s="9" t="s">
        <v>247</v>
      </c>
      <c r="C48" s="9" t="s">
        <v>248</v>
      </c>
      <c r="D48" s="10" t="s">
        <v>249</v>
      </c>
      <c r="E48" s="10" t="s">
        <v>18</v>
      </c>
      <c r="F48" s="10" t="s">
        <v>18</v>
      </c>
      <c r="G48" s="10" t="s">
        <v>18</v>
      </c>
      <c r="H48" s="10" t="s">
        <v>18</v>
      </c>
      <c r="I48" s="10" t="s">
        <v>29</v>
      </c>
      <c r="J48" s="10" t="s">
        <v>18</v>
      </c>
      <c r="K48" s="10" t="s">
        <v>44</v>
      </c>
      <c r="L48" s="11" t="s">
        <v>250</v>
      </c>
      <c r="M48" s="8">
        <f>6+2+1</f>
        <v>9</v>
      </c>
      <c r="N48" s="8">
        <v>0</v>
      </c>
      <c r="O48" s="8">
        <v>6</v>
      </c>
    </row>
    <row r="49" spans="1:15" ht="15.75" customHeight="1" x14ac:dyDescent="0.2">
      <c r="A49" s="5">
        <v>17</v>
      </c>
      <c r="B49" s="9" t="s">
        <v>85</v>
      </c>
      <c r="C49" s="9" t="s">
        <v>86</v>
      </c>
      <c r="D49" s="10" t="s">
        <v>87</v>
      </c>
      <c r="E49" s="10" t="s">
        <v>18</v>
      </c>
      <c r="F49" s="10" t="s">
        <v>44</v>
      </c>
      <c r="G49" s="10" t="s">
        <v>18</v>
      </c>
      <c r="H49" s="10" t="s">
        <v>18</v>
      </c>
      <c r="I49" s="10" t="s">
        <v>87</v>
      </c>
      <c r="J49" s="10" t="s">
        <v>18</v>
      </c>
      <c r="K49" s="10" t="s">
        <v>75</v>
      </c>
      <c r="L49" s="11" t="s">
        <v>348</v>
      </c>
      <c r="M49" s="8">
        <f>7+1</f>
        <v>8</v>
      </c>
      <c r="N49" s="8">
        <v>0</v>
      </c>
      <c r="O49" s="8">
        <v>7</v>
      </c>
    </row>
    <row r="50" spans="1:15" ht="15.75" customHeight="1" x14ac:dyDescent="0.2">
      <c r="A50" s="5">
        <v>44</v>
      </c>
      <c r="B50" s="18" t="s">
        <v>172</v>
      </c>
      <c r="C50" s="18" t="s">
        <v>173</v>
      </c>
      <c r="D50" s="10" t="s">
        <v>386</v>
      </c>
      <c r="E50" s="10" t="s">
        <v>55</v>
      </c>
      <c r="F50" s="10" t="s">
        <v>18</v>
      </c>
      <c r="G50" s="10" t="s">
        <v>42</v>
      </c>
      <c r="H50" s="10" t="s">
        <v>42</v>
      </c>
      <c r="I50" s="10" t="s">
        <v>18</v>
      </c>
      <c r="J50" s="10" t="s">
        <v>18</v>
      </c>
      <c r="K50" s="10" t="s">
        <v>18</v>
      </c>
      <c r="L50" s="11" t="s">
        <v>350</v>
      </c>
      <c r="M50" s="8">
        <v>8</v>
      </c>
      <c r="N50" s="8">
        <v>0</v>
      </c>
      <c r="O50" s="8">
        <v>4</v>
      </c>
    </row>
    <row r="51" spans="1:15" ht="15.75" customHeight="1" x14ac:dyDescent="0.2">
      <c r="A51" s="5">
        <v>3</v>
      </c>
      <c r="B51" s="9" t="s">
        <v>22</v>
      </c>
      <c r="C51" s="9" t="s">
        <v>23</v>
      </c>
      <c r="D51" s="10" t="s">
        <v>387</v>
      </c>
      <c r="E51" s="10" t="s">
        <v>24</v>
      </c>
      <c r="F51" s="10" t="s">
        <v>18</v>
      </c>
      <c r="G51" s="10" t="s">
        <v>18</v>
      </c>
      <c r="H51" s="10" t="s">
        <v>25</v>
      </c>
      <c r="I51" s="10" t="s">
        <v>18</v>
      </c>
      <c r="J51" s="10" t="s">
        <v>18</v>
      </c>
      <c r="K51" s="10" t="s">
        <v>18</v>
      </c>
      <c r="L51" s="11" t="s">
        <v>26</v>
      </c>
      <c r="M51" s="8">
        <v>7</v>
      </c>
      <c r="N51" s="8">
        <v>0</v>
      </c>
      <c r="O51" s="8">
        <v>0</v>
      </c>
    </row>
    <row r="52" spans="1:15" ht="15.75" customHeight="1" x14ac:dyDescent="0.2">
      <c r="A52" s="5">
        <v>9</v>
      </c>
      <c r="B52" s="9" t="s">
        <v>53</v>
      </c>
      <c r="C52" s="9" t="s">
        <v>54</v>
      </c>
      <c r="D52" s="10" t="s">
        <v>55</v>
      </c>
      <c r="E52" s="10" t="s">
        <v>18</v>
      </c>
      <c r="F52" s="10" t="s">
        <v>18</v>
      </c>
      <c r="G52" s="10" t="s">
        <v>18</v>
      </c>
      <c r="H52" s="10" t="s">
        <v>42</v>
      </c>
      <c r="I52" s="10" t="s">
        <v>44</v>
      </c>
      <c r="J52" s="10" t="s">
        <v>18</v>
      </c>
      <c r="K52" s="10" t="s">
        <v>18</v>
      </c>
      <c r="L52" s="11" t="s">
        <v>354</v>
      </c>
      <c r="M52" s="8">
        <v>7</v>
      </c>
      <c r="N52" s="8">
        <v>0</v>
      </c>
      <c r="O52" s="8">
        <v>3</v>
      </c>
    </row>
    <row r="53" spans="1:15" ht="15.75" customHeight="1" x14ac:dyDescent="0.2">
      <c r="A53" s="5">
        <v>16</v>
      </c>
      <c r="B53" s="9" t="s">
        <v>82</v>
      </c>
      <c r="C53" s="9" t="s">
        <v>83</v>
      </c>
      <c r="D53" s="10" t="s">
        <v>388</v>
      </c>
      <c r="E53" s="10" t="s">
        <v>17</v>
      </c>
      <c r="F53" s="10" t="s">
        <v>18</v>
      </c>
      <c r="G53" s="10" t="s">
        <v>84</v>
      </c>
      <c r="H53" s="10" t="s">
        <v>18</v>
      </c>
      <c r="I53" s="10" t="s">
        <v>18</v>
      </c>
      <c r="J53" s="10" t="s">
        <v>18</v>
      </c>
      <c r="K53" s="10" t="s">
        <v>18</v>
      </c>
      <c r="L53" s="11" t="s">
        <v>26</v>
      </c>
      <c r="M53" s="8">
        <v>7</v>
      </c>
      <c r="N53" s="8">
        <v>0</v>
      </c>
      <c r="O53" s="8">
        <v>0</v>
      </c>
    </row>
    <row r="54" spans="1:15" ht="15.75" customHeight="1" x14ac:dyDescent="0.2">
      <c r="A54" s="5">
        <v>43</v>
      </c>
      <c r="B54" s="9" t="s">
        <v>168</v>
      </c>
      <c r="C54" s="9" t="s">
        <v>169</v>
      </c>
      <c r="D54" s="10" t="s">
        <v>389</v>
      </c>
      <c r="E54" s="10" t="s">
        <v>17</v>
      </c>
      <c r="F54" s="10" t="s">
        <v>18</v>
      </c>
      <c r="G54" s="10" t="s">
        <v>18</v>
      </c>
      <c r="H54" s="10" t="s">
        <v>87</v>
      </c>
      <c r="I54" s="10" t="s">
        <v>18</v>
      </c>
      <c r="J54" s="10" t="s">
        <v>18</v>
      </c>
      <c r="K54" s="10" t="s">
        <v>42</v>
      </c>
      <c r="L54" s="11" t="s">
        <v>357</v>
      </c>
      <c r="M54" s="8">
        <v>7</v>
      </c>
      <c r="N54" s="8">
        <v>0</v>
      </c>
      <c r="O54" s="8">
        <v>5</v>
      </c>
    </row>
    <row r="55" spans="1:15" ht="15.75" customHeight="1" x14ac:dyDescent="0.2">
      <c r="A55" s="7">
        <v>56</v>
      </c>
      <c r="B55" s="9" t="s">
        <v>217</v>
      </c>
      <c r="C55" s="9" t="s">
        <v>218</v>
      </c>
      <c r="D55" s="10" t="s">
        <v>44</v>
      </c>
      <c r="E55" s="10" t="s">
        <v>18</v>
      </c>
      <c r="F55" s="10" t="s">
        <v>219</v>
      </c>
      <c r="G55" s="10" t="s">
        <v>18</v>
      </c>
      <c r="H55" s="10" t="s">
        <v>44</v>
      </c>
      <c r="I55" s="10" t="s">
        <v>18</v>
      </c>
      <c r="J55" s="10" t="s">
        <v>18</v>
      </c>
      <c r="K55" s="10" t="s">
        <v>18</v>
      </c>
      <c r="L55" s="11" t="s">
        <v>220</v>
      </c>
      <c r="M55" s="8">
        <f>3+4</f>
        <v>7</v>
      </c>
      <c r="N55" s="8">
        <v>0</v>
      </c>
      <c r="O55" s="8">
        <v>3</v>
      </c>
    </row>
    <row r="56" spans="1:15" ht="15.75" customHeight="1" x14ac:dyDescent="0.2">
      <c r="A56" s="12">
        <v>57</v>
      </c>
      <c r="B56" s="9" t="s">
        <v>221</v>
      </c>
      <c r="C56" s="9" t="s">
        <v>222</v>
      </c>
      <c r="D56" s="10" t="s">
        <v>87</v>
      </c>
      <c r="E56" s="10" t="s">
        <v>44</v>
      </c>
      <c r="F56" s="10" t="s">
        <v>44</v>
      </c>
      <c r="G56" s="10" t="s">
        <v>18</v>
      </c>
      <c r="H56" s="10" t="s">
        <v>44</v>
      </c>
      <c r="I56" s="10" t="s">
        <v>18</v>
      </c>
      <c r="J56" s="10" t="s">
        <v>18</v>
      </c>
      <c r="K56" s="10" t="s">
        <v>44</v>
      </c>
      <c r="L56" s="11" t="s">
        <v>223</v>
      </c>
      <c r="M56" s="8">
        <f>7</f>
        <v>7</v>
      </c>
      <c r="N56" s="8">
        <v>0</v>
      </c>
      <c r="O56" s="8">
        <v>7</v>
      </c>
    </row>
    <row r="57" spans="1:15" ht="15.75" customHeight="1" x14ac:dyDescent="0.2">
      <c r="A57" s="5">
        <v>39</v>
      </c>
      <c r="B57" s="14" t="s">
        <v>149</v>
      </c>
      <c r="C57" s="14" t="s">
        <v>150</v>
      </c>
      <c r="D57" s="10" t="s">
        <v>390</v>
      </c>
      <c r="E57" s="10" t="s">
        <v>151</v>
      </c>
      <c r="F57" s="10" t="s">
        <v>18</v>
      </c>
      <c r="G57" s="10" t="s">
        <v>87</v>
      </c>
      <c r="H57" s="10" t="s">
        <v>18</v>
      </c>
      <c r="I57" s="10" t="s">
        <v>18</v>
      </c>
      <c r="J57" s="10" t="s">
        <v>18</v>
      </c>
      <c r="K57" s="10" t="s">
        <v>18</v>
      </c>
      <c r="L57" s="11" t="s">
        <v>359</v>
      </c>
      <c r="M57" s="8">
        <f>3+3</f>
        <v>6</v>
      </c>
      <c r="N57" s="8">
        <v>0</v>
      </c>
      <c r="O57" s="8">
        <v>4</v>
      </c>
    </row>
    <row r="58" spans="1:15" ht="15.75" customHeight="1" x14ac:dyDescent="0.2">
      <c r="A58" s="5">
        <v>47</v>
      </c>
      <c r="B58" s="13" t="s">
        <v>183</v>
      </c>
      <c r="C58" s="13" t="s">
        <v>184</v>
      </c>
      <c r="D58" s="10" t="s">
        <v>185</v>
      </c>
      <c r="E58" s="10" t="s">
        <v>18</v>
      </c>
      <c r="F58" s="10" t="s">
        <v>18</v>
      </c>
      <c r="G58" s="10" t="s">
        <v>18</v>
      </c>
      <c r="H58" s="10" t="s">
        <v>18</v>
      </c>
      <c r="I58" s="10" t="s">
        <v>44</v>
      </c>
      <c r="J58" s="10" t="s">
        <v>18</v>
      </c>
      <c r="K58" s="10" t="s">
        <v>44</v>
      </c>
      <c r="L58" s="11" t="s">
        <v>186</v>
      </c>
      <c r="M58" s="8">
        <v>6</v>
      </c>
      <c r="N58" s="8">
        <v>0</v>
      </c>
      <c r="O58" s="8">
        <v>6</v>
      </c>
    </row>
    <row r="59" spans="1:15" ht="15.75" customHeight="1" x14ac:dyDescent="0.2">
      <c r="A59" s="7">
        <v>62</v>
      </c>
      <c r="B59" s="9" t="s">
        <v>238</v>
      </c>
      <c r="C59" s="9" t="s">
        <v>239</v>
      </c>
      <c r="D59" s="10" t="s">
        <v>391</v>
      </c>
      <c r="E59" s="10" t="s">
        <v>18</v>
      </c>
      <c r="F59" s="10" t="s">
        <v>18</v>
      </c>
      <c r="G59" s="10" t="s">
        <v>18</v>
      </c>
      <c r="H59" s="10" t="s">
        <v>87</v>
      </c>
      <c r="I59" s="10" t="s">
        <v>18</v>
      </c>
      <c r="J59" s="10" t="s">
        <v>18</v>
      </c>
      <c r="K59" s="10" t="s">
        <v>240</v>
      </c>
      <c r="L59" s="11" t="s">
        <v>241</v>
      </c>
      <c r="M59" s="8">
        <v>6</v>
      </c>
      <c r="N59" s="8">
        <v>0</v>
      </c>
      <c r="O59" s="8">
        <v>4</v>
      </c>
    </row>
    <row r="60" spans="1:15" ht="15.75" customHeight="1" x14ac:dyDescent="0.2">
      <c r="A60" s="7">
        <v>83</v>
      </c>
      <c r="B60" s="9" t="s">
        <v>306</v>
      </c>
      <c r="C60" s="9" t="s">
        <v>96</v>
      </c>
      <c r="D60" s="10" t="s">
        <v>87</v>
      </c>
      <c r="E60" s="10" t="s">
        <v>74</v>
      </c>
      <c r="F60" s="10" t="s">
        <v>18</v>
      </c>
      <c r="G60" s="10" t="s">
        <v>18</v>
      </c>
      <c r="H60" s="10" t="s">
        <v>18</v>
      </c>
      <c r="I60" s="10" t="s">
        <v>18</v>
      </c>
      <c r="J60" s="10" t="s">
        <v>18</v>
      </c>
      <c r="K60" s="10" t="s">
        <v>18</v>
      </c>
      <c r="L60" s="11" t="s">
        <v>307</v>
      </c>
      <c r="M60" s="8">
        <f>6</f>
        <v>6</v>
      </c>
      <c r="N60" s="8">
        <v>0</v>
      </c>
      <c r="O60" s="8">
        <v>4</v>
      </c>
    </row>
    <row r="61" spans="1:15" ht="15.75" customHeight="1" x14ac:dyDescent="0.2">
      <c r="A61" s="7">
        <v>49</v>
      </c>
      <c r="B61" s="9" t="s">
        <v>190</v>
      </c>
      <c r="C61" s="9" t="s">
        <v>191</v>
      </c>
      <c r="D61" s="10" t="s">
        <v>43</v>
      </c>
      <c r="E61" s="10" t="s">
        <v>18</v>
      </c>
      <c r="F61" s="10" t="s">
        <v>18</v>
      </c>
      <c r="G61" s="10" t="s">
        <v>18</v>
      </c>
      <c r="H61" s="10" t="s">
        <v>18</v>
      </c>
      <c r="I61" s="10" t="s">
        <v>18</v>
      </c>
      <c r="J61" s="10" t="s">
        <v>18</v>
      </c>
      <c r="K61" s="10" t="s">
        <v>18</v>
      </c>
      <c r="L61" s="11" t="s">
        <v>192</v>
      </c>
      <c r="M61" s="8">
        <v>5</v>
      </c>
      <c r="N61" s="8">
        <v>0</v>
      </c>
      <c r="O61" s="8">
        <v>5</v>
      </c>
    </row>
    <row r="62" spans="1:15" ht="15.75" customHeight="1" x14ac:dyDescent="0.2">
      <c r="A62" s="12">
        <v>20</v>
      </c>
      <c r="B62" s="9" t="s">
        <v>95</v>
      </c>
      <c r="C62" s="9" t="s">
        <v>96</v>
      </c>
      <c r="D62" s="10" t="s">
        <v>44</v>
      </c>
      <c r="E62" s="10" t="s">
        <v>18</v>
      </c>
      <c r="F62" s="10" t="s">
        <v>18</v>
      </c>
      <c r="G62" s="10" t="s">
        <v>18</v>
      </c>
      <c r="H62" s="10" t="s">
        <v>87</v>
      </c>
      <c r="I62" s="10" t="s">
        <v>18</v>
      </c>
      <c r="J62" s="10" t="s">
        <v>18</v>
      </c>
      <c r="K62" s="10" t="s">
        <v>18</v>
      </c>
      <c r="L62" s="11" t="s">
        <v>97</v>
      </c>
      <c r="M62" s="8">
        <f t="shared" ref="M62:M63" si="0">4</f>
        <v>4</v>
      </c>
      <c r="N62" s="8">
        <v>0</v>
      </c>
      <c r="O62" s="8">
        <v>4</v>
      </c>
    </row>
    <row r="63" spans="1:15" ht="15.75" customHeight="1" x14ac:dyDescent="0.2">
      <c r="A63" s="12">
        <v>35</v>
      </c>
      <c r="B63" s="9" t="s">
        <v>139</v>
      </c>
      <c r="C63" s="9" t="s">
        <v>140</v>
      </c>
      <c r="D63" s="10" t="s">
        <v>44</v>
      </c>
      <c r="E63" s="10" t="s">
        <v>18</v>
      </c>
      <c r="F63" s="10" t="s">
        <v>87</v>
      </c>
      <c r="G63" s="10" t="s">
        <v>18</v>
      </c>
      <c r="H63" s="10" t="s">
        <v>18</v>
      </c>
      <c r="I63" s="10" t="s">
        <v>18</v>
      </c>
      <c r="J63" s="10" t="s">
        <v>18</v>
      </c>
      <c r="K63" s="10" t="s">
        <v>18</v>
      </c>
      <c r="L63" s="11" t="s">
        <v>97</v>
      </c>
      <c r="M63" s="8">
        <f t="shared" si="0"/>
        <v>4</v>
      </c>
      <c r="N63" s="8">
        <v>0</v>
      </c>
      <c r="O63" s="8">
        <v>4</v>
      </c>
    </row>
    <row r="64" spans="1:15" ht="15.75" customHeight="1" x14ac:dyDescent="0.2">
      <c r="A64" s="12">
        <v>45</v>
      </c>
      <c r="B64" s="9" t="s">
        <v>175</v>
      </c>
      <c r="C64" s="9" t="s">
        <v>176</v>
      </c>
      <c r="D64" s="10" t="s">
        <v>42</v>
      </c>
      <c r="E64" s="10" t="s">
        <v>44</v>
      </c>
      <c r="F64" s="10" t="s">
        <v>18</v>
      </c>
      <c r="G64" s="10" t="s">
        <v>18</v>
      </c>
      <c r="H64" s="10" t="s">
        <v>18</v>
      </c>
      <c r="I64" s="10" t="s">
        <v>44</v>
      </c>
      <c r="J64" s="10" t="s">
        <v>18</v>
      </c>
      <c r="K64" s="10" t="s">
        <v>18</v>
      </c>
      <c r="L64" s="11" t="s">
        <v>97</v>
      </c>
      <c r="M64" s="8">
        <v>4</v>
      </c>
      <c r="N64" s="8">
        <v>0</v>
      </c>
      <c r="O64" s="8">
        <v>4</v>
      </c>
    </row>
    <row r="65" spans="1:15" ht="15.75" customHeight="1" x14ac:dyDescent="0.2">
      <c r="A65" s="5">
        <v>71</v>
      </c>
      <c r="B65" s="9" t="s">
        <v>272</v>
      </c>
      <c r="C65" s="9" t="s">
        <v>273</v>
      </c>
      <c r="D65" s="10" t="s">
        <v>392</v>
      </c>
      <c r="E65" s="10" t="s">
        <v>18</v>
      </c>
      <c r="F65" s="10" t="s">
        <v>18</v>
      </c>
      <c r="G65" s="10" t="s">
        <v>18</v>
      </c>
      <c r="H65" s="10" t="s">
        <v>18</v>
      </c>
      <c r="I65" s="10" t="s">
        <v>185</v>
      </c>
      <c r="J65" s="10" t="s">
        <v>18</v>
      </c>
      <c r="K65" s="10" t="s">
        <v>18</v>
      </c>
      <c r="L65" s="11" t="s">
        <v>97</v>
      </c>
      <c r="M65" s="8">
        <v>4</v>
      </c>
      <c r="N65" s="8">
        <v>0</v>
      </c>
      <c r="O65" s="8">
        <v>4</v>
      </c>
    </row>
    <row r="66" spans="1:15" ht="15.75" customHeight="1" x14ac:dyDescent="0.2">
      <c r="A66" s="7">
        <v>73</v>
      </c>
      <c r="B66" s="9" t="s">
        <v>277</v>
      </c>
      <c r="C66" s="9" t="s">
        <v>278</v>
      </c>
      <c r="D66" s="10" t="s">
        <v>393</v>
      </c>
      <c r="E66" s="10" t="s">
        <v>18</v>
      </c>
      <c r="F66" s="10" t="s">
        <v>87</v>
      </c>
      <c r="G66" s="10" t="s">
        <v>18</v>
      </c>
      <c r="H66" s="10" t="s">
        <v>37</v>
      </c>
      <c r="I66" s="10" t="s">
        <v>18</v>
      </c>
      <c r="J66" s="10" t="s">
        <v>18</v>
      </c>
      <c r="K66" s="10" t="s">
        <v>18</v>
      </c>
      <c r="L66" s="11" t="s">
        <v>365</v>
      </c>
      <c r="M66" s="8">
        <v>4</v>
      </c>
      <c r="N66" s="8">
        <v>0</v>
      </c>
      <c r="O66" s="8">
        <v>3</v>
      </c>
    </row>
    <row r="67" spans="1:15" ht="15.75" customHeight="1" x14ac:dyDescent="0.2">
      <c r="A67" s="7">
        <v>5</v>
      </c>
      <c r="B67" s="9" t="s">
        <v>31</v>
      </c>
      <c r="C67" s="9" t="s">
        <v>32</v>
      </c>
      <c r="D67" s="10" t="s">
        <v>394</v>
      </c>
      <c r="E67" s="10" t="s">
        <v>33</v>
      </c>
      <c r="F67" s="10" t="s">
        <v>18</v>
      </c>
      <c r="G67" s="10" t="s">
        <v>18</v>
      </c>
      <c r="H67" s="10" t="s">
        <v>18</v>
      </c>
      <c r="I67" s="10" t="s">
        <v>18</v>
      </c>
      <c r="J67" s="10" t="s">
        <v>18</v>
      </c>
      <c r="K67" s="10" t="s">
        <v>18</v>
      </c>
      <c r="L67" s="11" t="s">
        <v>34</v>
      </c>
      <c r="M67" s="8">
        <v>3</v>
      </c>
      <c r="N67" s="8">
        <v>0</v>
      </c>
      <c r="O67" s="8">
        <v>0</v>
      </c>
    </row>
    <row r="68" spans="1:15" ht="15.75" customHeight="1" x14ac:dyDescent="0.2">
      <c r="A68" s="5">
        <v>6</v>
      </c>
      <c r="B68" s="9" t="s">
        <v>35</v>
      </c>
      <c r="C68" s="9" t="s">
        <v>36</v>
      </c>
      <c r="D68" s="10" t="s">
        <v>37</v>
      </c>
      <c r="E68" s="10" t="s">
        <v>18</v>
      </c>
      <c r="F68" s="10" t="s">
        <v>18</v>
      </c>
      <c r="G68" s="10" t="s">
        <v>18</v>
      </c>
      <c r="H68" s="10" t="s">
        <v>18</v>
      </c>
      <c r="I68" s="10" t="s">
        <v>18</v>
      </c>
      <c r="J68" s="10" t="s">
        <v>18</v>
      </c>
      <c r="K68" s="10" t="s">
        <v>38</v>
      </c>
      <c r="L68" s="11" t="s">
        <v>39</v>
      </c>
      <c r="M68" s="8">
        <v>3</v>
      </c>
      <c r="N68" s="8">
        <v>0</v>
      </c>
      <c r="O68" s="8">
        <v>0</v>
      </c>
    </row>
    <row r="69" spans="1:15" ht="15.75" customHeight="1" x14ac:dyDescent="0.2">
      <c r="A69" s="5">
        <v>61</v>
      </c>
      <c r="B69" s="21" t="s">
        <v>236</v>
      </c>
      <c r="C69" s="21" t="s">
        <v>237</v>
      </c>
      <c r="D69" s="10" t="s">
        <v>87</v>
      </c>
      <c r="E69" s="10" t="s">
        <v>18</v>
      </c>
      <c r="F69" s="10" t="s">
        <v>18</v>
      </c>
      <c r="G69" s="10" t="s">
        <v>18</v>
      </c>
      <c r="H69" s="10" t="s">
        <v>18</v>
      </c>
      <c r="I69" s="10" t="s">
        <v>18</v>
      </c>
      <c r="J69" s="10" t="s">
        <v>18</v>
      </c>
      <c r="K69" s="10" t="s">
        <v>18</v>
      </c>
      <c r="L69" s="11" t="s">
        <v>87</v>
      </c>
      <c r="M69" s="8">
        <f>3</f>
        <v>3</v>
      </c>
      <c r="N69" s="8">
        <v>0</v>
      </c>
      <c r="O69" s="8">
        <v>3</v>
      </c>
    </row>
    <row r="70" spans="1:15" ht="15.75" customHeight="1" x14ac:dyDescent="0.2">
      <c r="A70" s="5">
        <v>1</v>
      </c>
      <c r="B70" s="9" t="s">
        <v>15</v>
      </c>
      <c r="C70" s="9" t="s">
        <v>16</v>
      </c>
      <c r="D70" s="10" t="s">
        <v>395</v>
      </c>
      <c r="E70" s="10" t="s">
        <v>17</v>
      </c>
      <c r="F70" s="10" t="s">
        <v>18</v>
      </c>
      <c r="G70" s="10" t="s">
        <v>18</v>
      </c>
      <c r="H70" s="10" t="s">
        <v>18</v>
      </c>
      <c r="I70" s="10" t="s">
        <v>18</v>
      </c>
      <c r="J70" s="10" t="s">
        <v>18</v>
      </c>
      <c r="K70" s="10" t="s">
        <v>18</v>
      </c>
      <c r="L70" s="11" t="s">
        <v>19</v>
      </c>
      <c r="M70" s="8">
        <v>2</v>
      </c>
      <c r="N70" s="8">
        <v>0</v>
      </c>
      <c r="O70" s="8">
        <v>0</v>
      </c>
    </row>
    <row r="71" spans="1:15" ht="15.75" customHeight="1" x14ac:dyDescent="0.2">
      <c r="A71" s="5">
        <v>4</v>
      </c>
      <c r="B71" s="9" t="s">
        <v>27</v>
      </c>
      <c r="C71" s="9" t="s">
        <v>28</v>
      </c>
      <c r="D71" s="10" t="s">
        <v>396</v>
      </c>
      <c r="E71" s="10" t="s">
        <v>18</v>
      </c>
      <c r="F71" s="10" t="s">
        <v>18</v>
      </c>
      <c r="G71" s="10" t="s">
        <v>18</v>
      </c>
      <c r="H71" s="10" t="s">
        <v>29</v>
      </c>
      <c r="I71" s="10" t="s">
        <v>18</v>
      </c>
      <c r="J71" s="10" t="s">
        <v>18</v>
      </c>
      <c r="K71" s="10" t="s">
        <v>18</v>
      </c>
      <c r="L71" s="11" t="s">
        <v>30</v>
      </c>
      <c r="M71" s="8">
        <v>2</v>
      </c>
      <c r="N71" s="8">
        <v>0</v>
      </c>
      <c r="O71" s="8">
        <v>0</v>
      </c>
    </row>
    <row r="72" spans="1:15" ht="15.75" customHeight="1" x14ac:dyDescent="0.2">
      <c r="A72" s="5">
        <v>10</v>
      </c>
      <c r="B72" s="9" t="s">
        <v>57</v>
      </c>
      <c r="C72" s="9" t="s">
        <v>58</v>
      </c>
      <c r="D72" s="10" t="s">
        <v>397</v>
      </c>
      <c r="E72" s="10" t="s">
        <v>398</v>
      </c>
      <c r="F72" s="10" t="s">
        <v>59</v>
      </c>
      <c r="G72" s="10" t="s">
        <v>18</v>
      </c>
      <c r="H72" s="10" t="s">
        <v>44</v>
      </c>
      <c r="I72" s="10" t="s">
        <v>18</v>
      </c>
      <c r="J72" s="10" t="s">
        <v>18</v>
      </c>
      <c r="K72" s="10" t="s">
        <v>18</v>
      </c>
      <c r="L72" s="11" t="s">
        <v>60</v>
      </c>
      <c r="M72" s="8">
        <v>2</v>
      </c>
      <c r="N72" s="8">
        <v>0</v>
      </c>
      <c r="O72" s="8">
        <v>2</v>
      </c>
    </row>
    <row r="73" spans="1:15" ht="15.75" customHeight="1" x14ac:dyDescent="0.2">
      <c r="A73" s="7">
        <v>18</v>
      </c>
      <c r="B73" s="9" t="s">
        <v>89</v>
      </c>
      <c r="C73" s="9" t="s">
        <v>90</v>
      </c>
      <c r="D73" s="10" t="s">
        <v>44</v>
      </c>
      <c r="E73" s="10" t="s">
        <v>18</v>
      </c>
      <c r="F73" s="10" t="s">
        <v>44</v>
      </c>
      <c r="G73" s="10" t="s">
        <v>18</v>
      </c>
      <c r="H73" s="10" t="s">
        <v>18</v>
      </c>
      <c r="I73" s="10" t="s">
        <v>18</v>
      </c>
      <c r="J73" s="10" t="s">
        <v>18</v>
      </c>
      <c r="K73" s="10" t="s">
        <v>18</v>
      </c>
      <c r="L73" s="11" t="s">
        <v>60</v>
      </c>
      <c r="M73" s="8">
        <f t="shared" ref="M73:M74" si="1">2</f>
        <v>2</v>
      </c>
      <c r="N73" s="8">
        <v>0</v>
      </c>
      <c r="O73" s="8">
        <v>2</v>
      </c>
    </row>
    <row r="74" spans="1:15" ht="15.75" customHeight="1" x14ac:dyDescent="0.2">
      <c r="A74" s="5">
        <v>22</v>
      </c>
      <c r="B74" s="13" t="s">
        <v>100</v>
      </c>
      <c r="C74" s="13" t="s">
        <v>101</v>
      </c>
      <c r="D74" s="10" t="s">
        <v>44</v>
      </c>
      <c r="E74" s="10" t="s">
        <v>18</v>
      </c>
      <c r="F74" s="10" t="s">
        <v>18</v>
      </c>
      <c r="G74" s="10" t="s">
        <v>18</v>
      </c>
      <c r="H74" s="10" t="s">
        <v>18</v>
      </c>
      <c r="I74" s="10" t="s">
        <v>18</v>
      </c>
      <c r="J74" s="10" t="s">
        <v>44</v>
      </c>
      <c r="K74" s="10" t="s">
        <v>18</v>
      </c>
      <c r="L74" s="11" t="s">
        <v>60</v>
      </c>
      <c r="M74" s="8">
        <f t="shared" si="1"/>
        <v>2</v>
      </c>
      <c r="N74" s="8">
        <v>0</v>
      </c>
      <c r="O74" s="8">
        <v>2</v>
      </c>
    </row>
    <row r="75" spans="1:15" ht="15.75" customHeight="1" x14ac:dyDescent="0.2">
      <c r="A75" s="5">
        <v>37</v>
      </c>
      <c r="B75" s="9" t="s">
        <v>143</v>
      </c>
      <c r="C75" s="9" t="s">
        <v>144</v>
      </c>
      <c r="D75" s="10" t="s">
        <v>399</v>
      </c>
      <c r="E75" s="10" t="s">
        <v>18</v>
      </c>
      <c r="F75" s="10" t="s">
        <v>42</v>
      </c>
      <c r="G75" s="10" t="s">
        <v>18</v>
      </c>
      <c r="H75" s="10" t="s">
        <v>18</v>
      </c>
      <c r="I75" s="10" t="s">
        <v>18</v>
      </c>
      <c r="J75" s="10" t="s">
        <v>18</v>
      </c>
      <c r="K75" s="10" t="s">
        <v>18</v>
      </c>
      <c r="L75" s="11" t="s">
        <v>60</v>
      </c>
      <c r="M75" s="8">
        <v>2</v>
      </c>
      <c r="N75" s="8">
        <v>0</v>
      </c>
      <c r="O75" s="8">
        <v>2</v>
      </c>
    </row>
    <row r="76" spans="1:15" ht="15.75" customHeight="1" x14ac:dyDescent="0.2">
      <c r="A76" s="5">
        <v>69</v>
      </c>
      <c r="B76" s="14" t="s">
        <v>265</v>
      </c>
      <c r="C76" s="14" t="s">
        <v>266</v>
      </c>
      <c r="D76" s="10" t="s">
        <v>42</v>
      </c>
      <c r="E76" s="10" t="s">
        <v>18</v>
      </c>
      <c r="F76" s="10" t="s">
        <v>18</v>
      </c>
      <c r="G76" s="10" t="s">
        <v>42</v>
      </c>
      <c r="H76" s="10" t="s">
        <v>18</v>
      </c>
      <c r="I76" s="10" t="s">
        <v>18</v>
      </c>
      <c r="J76" s="10" t="s">
        <v>18</v>
      </c>
      <c r="K76" s="10" t="s">
        <v>18</v>
      </c>
      <c r="L76" s="11" t="s">
        <v>60</v>
      </c>
      <c r="M76" s="8">
        <v>2</v>
      </c>
      <c r="N76" s="8">
        <v>0</v>
      </c>
      <c r="O76" s="8">
        <v>2</v>
      </c>
    </row>
    <row r="77" spans="1:15" ht="15.75" customHeight="1" x14ac:dyDescent="0.2">
      <c r="A77" s="7">
        <v>85</v>
      </c>
      <c r="B77" s="9" t="s">
        <v>311</v>
      </c>
      <c r="C77" s="9" t="s">
        <v>312</v>
      </c>
      <c r="D77" s="10" t="s">
        <v>400</v>
      </c>
      <c r="E77" s="10" t="s">
        <v>18</v>
      </c>
      <c r="F77" s="10" t="s">
        <v>18</v>
      </c>
      <c r="G77" s="10" t="s">
        <v>18</v>
      </c>
      <c r="H77" s="10" t="s">
        <v>42</v>
      </c>
      <c r="I77" s="10" t="s">
        <v>18</v>
      </c>
      <c r="J77" s="10" t="s">
        <v>18</v>
      </c>
      <c r="K77" s="10" t="s">
        <v>18</v>
      </c>
      <c r="L77" s="11" t="s">
        <v>60</v>
      </c>
      <c r="M77" s="8">
        <v>2</v>
      </c>
      <c r="N77" s="8">
        <v>0</v>
      </c>
      <c r="O77" s="8">
        <v>2</v>
      </c>
    </row>
    <row r="78" spans="1:15" ht="15.75" customHeight="1" x14ac:dyDescent="0.2">
      <c r="A78" s="5">
        <v>25</v>
      </c>
      <c r="B78" s="9" t="s">
        <v>108</v>
      </c>
      <c r="C78" s="9" t="s">
        <v>109</v>
      </c>
      <c r="D78" s="10" t="s">
        <v>44</v>
      </c>
      <c r="E78" s="10" t="s">
        <v>18</v>
      </c>
      <c r="F78" s="10" t="s">
        <v>18</v>
      </c>
      <c r="G78" s="10" t="s">
        <v>18</v>
      </c>
      <c r="H78" s="10" t="s">
        <v>18</v>
      </c>
      <c r="I78" s="10" t="s">
        <v>18</v>
      </c>
      <c r="J78" s="10" t="s">
        <v>18</v>
      </c>
      <c r="K78" s="10" t="s">
        <v>18</v>
      </c>
      <c r="L78" s="11" t="s">
        <v>59</v>
      </c>
      <c r="M78" s="8">
        <f>1</f>
        <v>1</v>
      </c>
      <c r="N78" s="8">
        <v>0</v>
      </c>
      <c r="O78" s="8">
        <v>1</v>
      </c>
    </row>
    <row r="79" spans="1:15" ht="15.75" customHeight="1" x14ac:dyDescent="0.2">
      <c r="A79" s="5">
        <v>33</v>
      </c>
      <c r="B79" s="9" t="s">
        <v>134</v>
      </c>
      <c r="C79" s="9" t="s">
        <v>135</v>
      </c>
      <c r="D79" s="10" t="s">
        <v>401</v>
      </c>
      <c r="E79" s="10" t="s">
        <v>18</v>
      </c>
      <c r="F79" s="10" t="s">
        <v>18</v>
      </c>
      <c r="G79" s="10" t="s">
        <v>18</v>
      </c>
      <c r="H79" s="10" t="s">
        <v>18</v>
      </c>
      <c r="I79" s="10" t="s">
        <v>18</v>
      </c>
      <c r="J79" s="10" t="s">
        <v>18</v>
      </c>
      <c r="K79" s="10" t="s">
        <v>44</v>
      </c>
      <c r="L79" s="11" t="s">
        <v>59</v>
      </c>
      <c r="M79" s="8">
        <v>1</v>
      </c>
      <c r="N79" s="8">
        <v>0</v>
      </c>
      <c r="O79" s="8">
        <v>1</v>
      </c>
    </row>
    <row r="80" spans="1:15" ht="15.75" customHeight="1" x14ac:dyDescent="0.2">
      <c r="A80" s="5">
        <v>34</v>
      </c>
      <c r="B80" s="9" t="s">
        <v>136</v>
      </c>
      <c r="C80" s="9" t="s">
        <v>137</v>
      </c>
      <c r="D80" s="10" t="s">
        <v>44</v>
      </c>
      <c r="E80" s="10" t="s">
        <v>18</v>
      </c>
      <c r="F80" s="10" t="s">
        <v>18</v>
      </c>
      <c r="G80" s="10" t="s">
        <v>18</v>
      </c>
      <c r="H80" s="10" t="s">
        <v>18</v>
      </c>
      <c r="I80" s="10" t="s">
        <v>18</v>
      </c>
      <c r="J80" s="10" t="s">
        <v>18</v>
      </c>
      <c r="K80" s="10" t="s">
        <v>18</v>
      </c>
      <c r="L80" s="11" t="s">
        <v>59</v>
      </c>
      <c r="M80" s="8">
        <f>1</f>
        <v>1</v>
      </c>
      <c r="N80" s="8">
        <v>0</v>
      </c>
      <c r="O80" s="8">
        <v>1</v>
      </c>
    </row>
    <row r="81" spans="1:15" ht="15.75" customHeight="1" x14ac:dyDescent="0.2">
      <c r="A81" s="5">
        <v>81</v>
      </c>
      <c r="B81" s="9" t="s">
        <v>301</v>
      </c>
      <c r="C81" s="9" t="s">
        <v>302</v>
      </c>
      <c r="D81" s="10" t="s">
        <v>402</v>
      </c>
      <c r="E81" s="10" t="s">
        <v>18</v>
      </c>
      <c r="F81" s="10" t="s">
        <v>44</v>
      </c>
      <c r="G81" s="10" t="s">
        <v>18</v>
      </c>
      <c r="H81" s="10" t="s">
        <v>18</v>
      </c>
      <c r="I81" s="10" t="s">
        <v>18</v>
      </c>
      <c r="J81" s="10" t="s">
        <v>18</v>
      </c>
      <c r="K81" s="10" t="s">
        <v>18</v>
      </c>
      <c r="L81" s="11" t="s">
        <v>59</v>
      </c>
      <c r="M81" s="8">
        <v>1</v>
      </c>
      <c r="N81" s="8">
        <v>0</v>
      </c>
      <c r="O81" s="8">
        <v>1</v>
      </c>
    </row>
    <row r="82" spans="1:15" ht="15.75" customHeight="1" x14ac:dyDescent="0.2">
      <c r="A82" s="7">
        <v>82</v>
      </c>
      <c r="B82" s="9" t="s">
        <v>303</v>
      </c>
      <c r="C82" s="9" t="s">
        <v>304</v>
      </c>
      <c r="D82" s="10" t="s">
        <v>403</v>
      </c>
      <c r="E82" s="10" t="s">
        <v>44</v>
      </c>
      <c r="F82" s="10" t="s">
        <v>44</v>
      </c>
      <c r="G82" s="10" t="s">
        <v>18</v>
      </c>
      <c r="H82" s="10" t="s">
        <v>18</v>
      </c>
      <c r="I82" s="10" t="s">
        <v>18</v>
      </c>
      <c r="J82" s="10" t="s">
        <v>18</v>
      </c>
      <c r="K82" s="10" t="s">
        <v>18</v>
      </c>
      <c r="L82" s="11" t="s">
        <v>59</v>
      </c>
      <c r="M82" s="8">
        <v>1</v>
      </c>
      <c r="N82" s="8">
        <v>0</v>
      </c>
      <c r="O82" s="8">
        <v>1</v>
      </c>
    </row>
    <row r="83" spans="1:15" ht="15.75" customHeight="1" x14ac:dyDescent="0.2">
      <c r="A83" s="7">
        <v>2</v>
      </c>
      <c r="B83" s="9" t="s">
        <v>20</v>
      </c>
      <c r="C83" s="9" t="s">
        <v>21</v>
      </c>
      <c r="D83" s="10" t="s">
        <v>18</v>
      </c>
      <c r="E83" s="10" t="s">
        <v>18</v>
      </c>
      <c r="F83" s="10" t="s">
        <v>18</v>
      </c>
      <c r="G83" s="10" t="s">
        <v>18</v>
      </c>
      <c r="H83" s="10" t="s">
        <v>18</v>
      </c>
      <c r="I83" s="10" t="s">
        <v>18</v>
      </c>
      <c r="J83" s="10" t="s">
        <v>18</v>
      </c>
      <c r="K83" s="10" t="s">
        <v>18</v>
      </c>
      <c r="L83" s="11" t="s">
        <v>18</v>
      </c>
      <c r="M83" s="8">
        <v>0</v>
      </c>
      <c r="N83" s="8">
        <v>0</v>
      </c>
      <c r="O83" s="8">
        <v>0</v>
      </c>
    </row>
    <row r="84" spans="1:15" ht="15.75" customHeight="1" x14ac:dyDescent="0.2">
      <c r="A84" s="7">
        <v>21</v>
      </c>
      <c r="B84" s="9" t="s">
        <v>98</v>
      </c>
      <c r="C84" s="9" t="s">
        <v>99</v>
      </c>
      <c r="D84" s="10" t="s">
        <v>18</v>
      </c>
      <c r="E84" s="10" t="s">
        <v>18</v>
      </c>
      <c r="F84" s="10" t="s">
        <v>18</v>
      </c>
      <c r="G84" s="10" t="s">
        <v>18</v>
      </c>
      <c r="H84" s="10" t="s">
        <v>18</v>
      </c>
      <c r="I84" s="10" t="s">
        <v>18</v>
      </c>
      <c r="J84" s="10" t="s">
        <v>18</v>
      </c>
      <c r="K84" s="10" t="s">
        <v>18</v>
      </c>
      <c r="L84" s="11" t="s">
        <v>18</v>
      </c>
      <c r="M84" s="8">
        <v>0</v>
      </c>
      <c r="N84" s="8">
        <v>0</v>
      </c>
      <c r="O84" s="8">
        <v>0</v>
      </c>
    </row>
    <row r="85" spans="1:15" ht="15.75" customHeight="1" x14ac:dyDescent="0.2">
      <c r="A85" s="7">
        <v>23</v>
      </c>
      <c r="B85" s="9" t="s">
        <v>102</v>
      </c>
      <c r="C85" s="9" t="s">
        <v>103</v>
      </c>
      <c r="D85" s="10" t="s">
        <v>18</v>
      </c>
      <c r="E85" s="10" t="s">
        <v>18</v>
      </c>
      <c r="F85" s="10" t="s">
        <v>18</v>
      </c>
      <c r="G85" s="10" t="s">
        <v>18</v>
      </c>
      <c r="H85" s="10" t="s">
        <v>18</v>
      </c>
      <c r="I85" s="10" t="s">
        <v>18</v>
      </c>
      <c r="J85" s="10" t="s">
        <v>18</v>
      </c>
      <c r="K85" s="10" t="s">
        <v>18</v>
      </c>
      <c r="L85" s="11" t="s">
        <v>18</v>
      </c>
      <c r="M85" s="8">
        <v>0</v>
      </c>
      <c r="N85" s="8">
        <v>0</v>
      </c>
      <c r="O85" s="8">
        <v>0</v>
      </c>
    </row>
    <row r="86" spans="1:15" ht="15.75" customHeight="1" x14ac:dyDescent="0.2">
      <c r="A86" s="7">
        <v>28</v>
      </c>
      <c r="B86" s="9" t="s">
        <v>117</v>
      </c>
      <c r="C86" s="9" t="s">
        <v>118</v>
      </c>
      <c r="D86" s="10" t="s">
        <v>18</v>
      </c>
      <c r="E86" s="10" t="s">
        <v>18</v>
      </c>
      <c r="F86" s="10" t="s">
        <v>18</v>
      </c>
      <c r="G86" s="10" t="s">
        <v>18</v>
      </c>
      <c r="H86" s="10" t="s">
        <v>18</v>
      </c>
      <c r="I86" s="10" t="s">
        <v>18</v>
      </c>
      <c r="J86" s="10" t="s">
        <v>18</v>
      </c>
      <c r="K86" s="10" t="s">
        <v>18</v>
      </c>
      <c r="L86" s="11" t="s">
        <v>18</v>
      </c>
      <c r="M86" s="8">
        <v>0</v>
      </c>
      <c r="N86" s="8">
        <v>0</v>
      </c>
      <c r="O86" s="8">
        <v>0</v>
      </c>
    </row>
    <row r="87" spans="1:15" ht="15.75" customHeight="1" x14ac:dyDescent="0.2">
      <c r="A87" s="7">
        <v>36</v>
      </c>
      <c r="B87" s="9" t="s">
        <v>141</v>
      </c>
      <c r="C87" s="9" t="s">
        <v>142</v>
      </c>
      <c r="D87" s="10" t="s">
        <v>18</v>
      </c>
      <c r="E87" s="10" t="s">
        <v>18</v>
      </c>
      <c r="F87" s="10" t="s">
        <v>18</v>
      </c>
      <c r="G87" s="10" t="s">
        <v>18</v>
      </c>
      <c r="H87" s="10" t="s">
        <v>18</v>
      </c>
      <c r="I87" s="10" t="s">
        <v>18</v>
      </c>
      <c r="J87" s="10" t="s">
        <v>18</v>
      </c>
      <c r="K87" s="10" t="s">
        <v>18</v>
      </c>
      <c r="L87" s="11" t="s">
        <v>18</v>
      </c>
      <c r="M87" s="8">
        <v>0</v>
      </c>
      <c r="N87" s="8">
        <v>0</v>
      </c>
      <c r="O87" s="8">
        <v>0</v>
      </c>
    </row>
    <row r="88" spans="1:15" ht="15.75" customHeight="1" x14ac:dyDescent="0.2">
      <c r="A88" s="7">
        <v>59</v>
      </c>
      <c r="B88" s="13" t="s">
        <v>227</v>
      </c>
      <c r="C88" s="13" t="s">
        <v>228</v>
      </c>
      <c r="D88" s="10" t="s">
        <v>18</v>
      </c>
      <c r="E88" s="10" t="s">
        <v>18</v>
      </c>
      <c r="F88" s="10" t="s">
        <v>18</v>
      </c>
      <c r="G88" s="10" t="s">
        <v>18</v>
      </c>
      <c r="H88" s="10" t="s">
        <v>18</v>
      </c>
      <c r="I88" s="10" t="s">
        <v>18</v>
      </c>
      <c r="J88" s="10" t="s">
        <v>18</v>
      </c>
      <c r="K88" s="10" t="s">
        <v>18</v>
      </c>
      <c r="L88" s="11" t="s">
        <v>18</v>
      </c>
      <c r="M88" s="8">
        <v>0</v>
      </c>
      <c r="N88" s="8">
        <v>0</v>
      </c>
      <c r="O88" s="8">
        <v>0</v>
      </c>
    </row>
    <row r="89" spans="1:15" ht="15.75" customHeight="1" x14ac:dyDescent="0.2"/>
    <row r="90" spans="1:15" ht="15.75" customHeight="1" x14ac:dyDescent="0.2"/>
    <row r="91" spans="1:15" ht="15.75" customHeight="1" x14ac:dyDescent="0.2"/>
    <row r="92" spans="1:15" ht="15.75" customHeight="1" x14ac:dyDescent="0.2"/>
    <row r="93" spans="1:15" ht="15.75" customHeight="1" x14ac:dyDescent="0.2"/>
    <row r="94" spans="1:15" ht="15.75" customHeight="1" x14ac:dyDescent="0.2"/>
    <row r="95" spans="1:15" ht="15.75" customHeight="1" x14ac:dyDescent="0.2"/>
    <row r="96" spans="1:1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0"/>
  <sheetViews>
    <sheetView workbookViewId="0"/>
  </sheetViews>
  <sheetFormatPr defaultColWidth="12.625" defaultRowHeight="15" customHeight="1" x14ac:dyDescent="0.2"/>
  <cols>
    <col min="1" max="1" width="2.625" customWidth="1"/>
    <col min="2" max="2" width="19" customWidth="1"/>
    <col min="3" max="3" width="21.75" customWidth="1"/>
    <col min="4" max="11" width="7.625" customWidth="1"/>
    <col min="12" max="12" width="13" customWidth="1"/>
    <col min="13" max="26" width="7.625" customWidth="1"/>
  </cols>
  <sheetData>
    <row r="1" spans="1:15" ht="60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">
      <c r="A2" s="5">
        <v>60</v>
      </c>
      <c r="B2" s="23" t="s">
        <v>229</v>
      </c>
      <c r="C2" s="23" t="s">
        <v>230</v>
      </c>
      <c r="D2" s="24" t="s">
        <v>231</v>
      </c>
      <c r="E2" s="24" t="s">
        <v>157</v>
      </c>
      <c r="F2" s="24" t="s">
        <v>232</v>
      </c>
      <c r="G2" s="24" t="s">
        <v>49</v>
      </c>
      <c r="H2" s="24" t="s">
        <v>233</v>
      </c>
      <c r="I2" s="24" t="s">
        <v>180</v>
      </c>
      <c r="J2" s="24" t="s">
        <v>234</v>
      </c>
      <c r="K2" s="24" t="s">
        <v>126</v>
      </c>
      <c r="L2" s="25" t="s">
        <v>321</v>
      </c>
      <c r="M2" s="6">
        <f>61+24</f>
        <v>85</v>
      </c>
      <c r="N2" s="6">
        <v>61</v>
      </c>
      <c r="O2" s="6">
        <v>85</v>
      </c>
    </row>
    <row r="3" spans="1:15" x14ac:dyDescent="0.2">
      <c r="A3" s="7">
        <v>51</v>
      </c>
      <c r="B3" s="26" t="s">
        <v>196</v>
      </c>
      <c r="C3" s="26" t="s">
        <v>197</v>
      </c>
      <c r="D3" s="24" t="s">
        <v>198</v>
      </c>
      <c r="E3" s="24" t="s">
        <v>18</v>
      </c>
      <c r="F3" s="24" t="s">
        <v>44</v>
      </c>
      <c r="G3" s="24" t="s">
        <v>44</v>
      </c>
      <c r="H3" s="24" t="s">
        <v>115</v>
      </c>
      <c r="I3" s="24" t="s">
        <v>185</v>
      </c>
      <c r="J3" s="24" t="s">
        <v>199</v>
      </c>
      <c r="K3" s="24" t="s">
        <v>126</v>
      </c>
      <c r="L3" s="25" t="s">
        <v>322</v>
      </c>
      <c r="M3" s="6">
        <f>35+5</f>
        <v>40</v>
      </c>
      <c r="N3" s="6">
        <v>5</v>
      </c>
      <c r="O3" s="8">
        <v>40</v>
      </c>
    </row>
    <row r="4" spans="1:15" ht="30" x14ac:dyDescent="0.2">
      <c r="A4" s="5">
        <v>46</v>
      </c>
      <c r="B4" s="19" t="s">
        <v>177</v>
      </c>
      <c r="C4" s="19" t="s">
        <v>178</v>
      </c>
      <c r="D4" s="16" t="s">
        <v>93</v>
      </c>
      <c r="E4" s="16" t="s">
        <v>179</v>
      </c>
      <c r="F4" s="16" t="s">
        <v>49</v>
      </c>
      <c r="G4" s="16" t="s">
        <v>51</v>
      </c>
      <c r="H4" s="16" t="s">
        <v>43</v>
      </c>
      <c r="I4" s="16" t="s">
        <v>44</v>
      </c>
      <c r="J4" s="16" t="s">
        <v>180</v>
      </c>
      <c r="K4" s="16" t="s">
        <v>181</v>
      </c>
      <c r="L4" s="22" t="s">
        <v>323</v>
      </c>
      <c r="M4" s="8">
        <v>40</v>
      </c>
      <c r="N4" s="8">
        <v>16</v>
      </c>
      <c r="O4" s="8">
        <v>40</v>
      </c>
    </row>
    <row r="5" spans="1:15" x14ac:dyDescent="0.2">
      <c r="A5" s="5">
        <v>29</v>
      </c>
      <c r="B5" s="9" t="s">
        <v>119</v>
      </c>
      <c r="C5" s="9" t="s">
        <v>120</v>
      </c>
      <c r="D5" s="10" t="s">
        <v>121</v>
      </c>
      <c r="E5" s="10" t="s">
        <v>43</v>
      </c>
      <c r="F5" s="10" t="s">
        <v>51</v>
      </c>
      <c r="G5" s="10" t="s">
        <v>18</v>
      </c>
      <c r="H5" s="10" t="s">
        <v>122</v>
      </c>
      <c r="I5" s="10" t="s">
        <v>115</v>
      </c>
      <c r="J5" s="10" t="s">
        <v>43</v>
      </c>
      <c r="K5" s="10" t="s">
        <v>45</v>
      </c>
      <c r="L5" s="11" t="s">
        <v>324</v>
      </c>
      <c r="M5" s="8">
        <f>7+22+3</f>
        <v>32</v>
      </c>
      <c r="N5" s="8">
        <v>7</v>
      </c>
      <c r="O5" s="8">
        <f>7+22</f>
        <v>29</v>
      </c>
    </row>
    <row r="6" spans="1:15" x14ac:dyDescent="0.2">
      <c r="A6" s="7">
        <v>41</v>
      </c>
      <c r="B6" s="15" t="s">
        <v>160</v>
      </c>
      <c r="C6" s="15" t="s">
        <v>83</v>
      </c>
      <c r="D6" s="16" t="s">
        <v>161</v>
      </c>
      <c r="E6" s="16" t="s">
        <v>87</v>
      </c>
      <c r="F6" s="16" t="s">
        <v>87</v>
      </c>
      <c r="G6" s="16" t="s">
        <v>49</v>
      </c>
      <c r="H6" s="16" t="s">
        <v>87</v>
      </c>
      <c r="I6" s="10"/>
      <c r="J6" s="16" t="s">
        <v>49</v>
      </c>
      <c r="K6" s="16" t="s">
        <v>44</v>
      </c>
      <c r="L6" s="22" t="s">
        <v>327</v>
      </c>
      <c r="M6" s="8">
        <f>11+10</f>
        <v>21</v>
      </c>
      <c r="N6" s="8">
        <v>11</v>
      </c>
      <c r="O6" s="8">
        <v>21</v>
      </c>
    </row>
    <row r="7" spans="1:15" x14ac:dyDescent="0.2">
      <c r="A7" s="12">
        <v>84</v>
      </c>
      <c r="B7" s="9" t="s">
        <v>308</v>
      </c>
      <c r="C7" s="9" t="s">
        <v>309</v>
      </c>
      <c r="D7" s="10" t="s">
        <v>245</v>
      </c>
      <c r="E7" s="10" t="s">
        <v>49</v>
      </c>
      <c r="F7" s="10" t="s">
        <v>44</v>
      </c>
      <c r="G7" s="10" t="s">
        <v>18</v>
      </c>
      <c r="H7" s="10" t="s">
        <v>270</v>
      </c>
      <c r="I7" s="10" t="s">
        <v>166</v>
      </c>
      <c r="J7" s="10" t="s">
        <v>18</v>
      </c>
      <c r="K7" s="10" t="s">
        <v>49</v>
      </c>
      <c r="L7" s="11" t="s">
        <v>326</v>
      </c>
      <c r="M7" s="8">
        <f>16+5+3</f>
        <v>24</v>
      </c>
      <c r="N7" s="8">
        <v>5</v>
      </c>
      <c r="O7" s="8">
        <f>16+5</f>
        <v>21</v>
      </c>
    </row>
    <row r="8" spans="1:15" x14ac:dyDescent="0.2">
      <c r="A8" s="5">
        <v>76</v>
      </c>
      <c r="B8" s="18" t="s">
        <v>287</v>
      </c>
      <c r="C8" s="18" t="s">
        <v>288</v>
      </c>
      <c r="D8" s="10" t="s">
        <v>207</v>
      </c>
      <c r="E8" s="10" t="s">
        <v>87</v>
      </c>
      <c r="F8" s="10" t="s">
        <v>18</v>
      </c>
      <c r="G8" s="10" t="s">
        <v>44</v>
      </c>
      <c r="H8" s="10" t="s">
        <v>43</v>
      </c>
      <c r="I8" s="10" t="s">
        <v>42</v>
      </c>
      <c r="J8" s="10" t="s">
        <v>18</v>
      </c>
      <c r="K8" s="10" t="s">
        <v>49</v>
      </c>
      <c r="L8" s="11" t="s">
        <v>329</v>
      </c>
      <c r="M8" s="8">
        <f>18+2</f>
        <v>20</v>
      </c>
      <c r="N8" s="8">
        <v>2</v>
      </c>
      <c r="O8" s="8">
        <v>20</v>
      </c>
    </row>
    <row r="9" spans="1:15" x14ac:dyDescent="0.2">
      <c r="A9" s="5">
        <v>48</v>
      </c>
      <c r="B9" s="18" t="s">
        <v>187</v>
      </c>
      <c r="C9" s="18" t="s">
        <v>188</v>
      </c>
      <c r="D9" s="10" t="s">
        <v>165</v>
      </c>
      <c r="E9" s="10" t="s">
        <v>18</v>
      </c>
      <c r="F9" s="10" t="s">
        <v>44</v>
      </c>
      <c r="G9" s="10" t="s">
        <v>43</v>
      </c>
      <c r="H9" s="10" t="s">
        <v>44</v>
      </c>
      <c r="I9" s="10" t="s">
        <v>87</v>
      </c>
      <c r="J9" s="10" t="s">
        <v>185</v>
      </c>
      <c r="K9" s="10" t="s">
        <v>42</v>
      </c>
      <c r="L9" s="11" t="s">
        <v>328</v>
      </c>
      <c r="M9" s="8">
        <f>19+1</f>
        <v>20</v>
      </c>
      <c r="N9" s="8">
        <v>1</v>
      </c>
      <c r="O9" s="8">
        <v>20</v>
      </c>
    </row>
    <row r="10" spans="1:15" x14ac:dyDescent="0.2">
      <c r="A10" s="5">
        <v>42</v>
      </c>
      <c r="B10" s="17" t="s">
        <v>163</v>
      </c>
      <c r="C10" s="17" t="s">
        <v>164</v>
      </c>
      <c r="D10" s="10" t="s">
        <v>165</v>
      </c>
      <c r="E10" s="10" t="s">
        <v>49</v>
      </c>
      <c r="F10" s="10" t="s">
        <v>18</v>
      </c>
      <c r="G10" s="10" t="s">
        <v>18</v>
      </c>
      <c r="H10" s="10" t="s">
        <v>166</v>
      </c>
      <c r="I10" s="10" t="s">
        <v>44</v>
      </c>
      <c r="J10" s="10" t="s">
        <v>122</v>
      </c>
      <c r="K10" s="10" t="s">
        <v>43</v>
      </c>
      <c r="L10" s="11" t="s">
        <v>330</v>
      </c>
      <c r="M10" s="8">
        <f>10+8</f>
        <v>18</v>
      </c>
      <c r="N10" s="8">
        <v>8</v>
      </c>
      <c r="O10" s="8">
        <v>18</v>
      </c>
    </row>
    <row r="11" spans="1:15" x14ac:dyDescent="0.2">
      <c r="A11" s="7">
        <v>70</v>
      </c>
      <c r="B11" s="19" t="s">
        <v>268</v>
      </c>
      <c r="C11" s="19" t="s">
        <v>269</v>
      </c>
      <c r="D11" s="16" t="s">
        <v>270</v>
      </c>
      <c r="E11" s="16" t="s">
        <v>170</v>
      </c>
      <c r="F11" s="16" t="s">
        <v>18</v>
      </c>
      <c r="G11" s="16" t="s">
        <v>18</v>
      </c>
      <c r="H11" s="16" t="s">
        <v>42</v>
      </c>
      <c r="I11" s="16" t="s">
        <v>18</v>
      </c>
      <c r="J11" s="16" t="s">
        <v>49</v>
      </c>
      <c r="K11" s="16" t="s">
        <v>18</v>
      </c>
      <c r="L11" s="22" t="s">
        <v>271</v>
      </c>
      <c r="M11" s="8">
        <f>16+2</f>
        <v>18</v>
      </c>
      <c r="N11" s="8">
        <v>2</v>
      </c>
      <c r="O11" s="8">
        <v>18</v>
      </c>
    </row>
    <row r="12" spans="1:15" x14ac:dyDescent="0.2">
      <c r="A12" s="5">
        <v>53</v>
      </c>
      <c r="B12" s="17" t="s">
        <v>205</v>
      </c>
      <c r="C12" s="17" t="s">
        <v>206</v>
      </c>
      <c r="D12" s="10" t="s">
        <v>207</v>
      </c>
      <c r="E12" s="10" t="s">
        <v>44</v>
      </c>
      <c r="F12" s="10" t="s">
        <v>18</v>
      </c>
      <c r="G12" s="10" t="s">
        <v>42</v>
      </c>
      <c r="H12" s="10" t="s">
        <v>44</v>
      </c>
      <c r="I12" s="10" t="s">
        <v>18</v>
      </c>
      <c r="J12" s="10" t="s">
        <v>18</v>
      </c>
      <c r="K12" s="10" t="s">
        <v>122</v>
      </c>
      <c r="L12" s="11" t="s">
        <v>208</v>
      </c>
      <c r="M12" s="10">
        <f>12+4</f>
        <v>16</v>
      </c>
      <c r="N12" s="8">
        <v>4</v>
      </c>
      <c r="O12" s="8">
        <f>12+4</f>
        <v>16</v>
      </c>
    </row>
    <row r="13" spans="1:15" x14ac:dyDescent="0.2">
      <c r="A13" s="5">
        <v>30</v>
      </c>
      <c r="B13" s="9" t="s">
        <v>124</v>
      </c>
      <c r="C13" s="9" t="s">
        <v>125</v>
      </c>
      <c r="D13" s="10" t="s">
        <v>87</v>
      </c>
      <c r="E13" s="10" t="s">
        <v>18</v>
      </c>
      <c r="F13" s="10" t="s">
        <v>126</v>
      </c>
      <c r="G13" s="10" t="s">
        <v>18</v>
      </c>
      <c r="H13" s="10" t="s">
        <v>18</v>
      </c>
      <c r="I13" s="10" t="s">
        <v>18</v>
      </c>
      <c r="J13" s="10" t="s">
        <v>49</v>
      </c>
      <c r="K13" s="10" t="s">
        <v>44</v>
      </c>
      <c r="L13" s="11" t="s">
        <v>332</v>
      </c>
      <c r="M13" s="8">
        <f>15+1</f>
        <v>16</v>
      </c>
      <c r="N13" s="8">
        <v>1</v>
      </c>
      <c r="O13" s="8">
        <v>16</v>
      </c>
    </row>
    <row r="14" spans="1:15" ht="30" x14ac:dyDescent="0.2">
      <c r="A14" s="5">
        <v>66</v>
      </c>
      <c r="B14" s="17" t="s">
        <v>254</v>
      </c>
      <c r="C14" s="17" t="s">
        <v>255</v>
      </c>
      <c r="D14" s="10" t="s">
        <v>256</v>
      </c>
      <c r="E14" s="10" t="s">
        <v>44</v>
      </c>
      <c r="F14" s="10" t="s">
        <v>49</v>
      </c>
      <c r="G14" s="10" t="s">
        <v>18</v>
      </c>
      <c r="H14" s="10" t="s">
        <v>203</v>
      </c>
      <c r="I14" s="10" t="s">
        <v>87</v>
      </c>
      <c r="J14" s="10" t="s">
        <v>49</v>
      </c>
      <c r="K14" s="10" t="s">
        <v>49</v>
      </c>
      <c r="L14" s="11" t="s">
        <v>331</v>
      </c>
      <c r="M14" s="8">
        <f>6+9+2</f>
        <v>17</v>
      </c>
      <c r="N14" s="8">
        <v>6</v>
      </c>
      <c r="O14" s="8">
        <f>6+9</f>
        <v>15</v>
      </c>
    </row>
    <row r="15" spans="1:15" x14ac:dyDescent="0.2">
      <c r="A15" s="7">
        <v>63</v>
      </c>
      <c r="B15" s="17" t="s">
        <v>242</v>
      </c>
      <c r="C15" s="17" t="s">
        <v>243</v>
      </c>
      <c r="D15" s="10" t="s">
        <v>244</v>
      </c>
      <c r="E15" s="10" t="s">
        <v>245</v>
      </c>
      <c r="F15" s="10" t="s">
        <v>44</v>
      </c>
      <c r="G15" s="10" t="s">
        <v>18</v>
      </c>
      <c r="H15" s="10" t="s">
        <v>42</v>
      </c>
      <c r="I15" s="10" t="s">
        <v>18</v>
      </c>
      <c r="J15" s="10" t="s">
        <v>51</v>
      </c>
      <c r="K15" s="10" t="s">
        <v>42</v>
      </c>
      <c r="L15" s="11" t="s">
        <v>246</v>
      </c>
      <c r="M15" s="8">
        <f>11+4+3</f>
        <v>18</v>
      </c>
      <c r="N15" s="8">
        <v>4</v>
      </c>
      <c r="O15" s="8">
        <f t="shared" ref="O15:O16" si="0">11+4</f>
        <v>15</v>
      </c>
    </row>
    <row r="16" spans="1:15" ht="30" x14ac:dyDescent="0.2">
      <c r="A16" s="5">
        <v>65</v>
      </c>
      <c r="B16" s="18" t="s">
        <v>251</v>
      </c>
      <c r="C16" s="18" t="s">
        <v>252</v>
      </c>
      <c r="D16" s="10" t="s">
        <v>158</v>
      </c>
      <c r="E16" s="10" t="s">
        <v>18</v>
      </c>
      <c r="F16" s="10" t="s">
        <v>87</v>
      </c>
      <c r="G16" s="10" t="s">
        <v>18</v>
      </c>
      <c r="H16" s="10" t="s">
        <v>42</v>
      </c>
      <c r="I16" s="10" t="s">
        <v>87</v>
      </c>
      <c r="J16" s="10" t="s">
        <v>18</v>
      </c>
      <c r="K16" s="10" t="s">
        <v>87</v>
      </c>
      <c r="L16" s="11" t="s">
        <v>333</v>
      </c>
      <c r="M16" s="8">
        <f>11+4</f>
        <v>15</v>
      </c>
      <c r="N16" s="8">
        <v>4</v>
      </c>
      <c r="O16" s="8">
        <f t="shared" si="0"/>
        <v>15</v>
      </c>
    </row>
    <row r="17" spans="1:15" ht="30" x14ac:dyDescent="0.2">
      <c r="A17" s="7">
        <v>75</v>
      </c>
      <c r="B17" s="9" t="s">
        <v>283</v>
      </c>
      <c r="C17" s="9" t="s">
        <v>284</v>
      </c>
      <c r="D17" s="10" t="s">
        <v>285</v>
      </c>
      <c r="E17" s="10" t="s">
        <v>170</v>
      </c>
      <c r="F17" s="10" t="s">
        <v>49</v>
      </c>
      <c r="G17" s="10" t="s">
        <v>18</v>
      </c>
      <c r="H17" s="10" t="s">
        <v>18</v>
      </c>
      <c r="I17" s="10" t="s">
        <v>185</v>
      </c>
      <c r="J17" s="10" t="s">
        <v>18</v>
      </c>
      <c r="K17" s="10" t="s">
        <v>18</v>
      </c>
      <c r="L17" s="11" t="s">
        <v>286</v>
      </c>
      <c r="M17" s="8">
        <f>10+4+3</f>
        <v>17</v>
      </c>
      <c r="N17" s="8">
        <v>4</v>
      </c>
      <c r="O17" s="8">
        <v>14</v>
      </c>
    </row>
    <row r="18" spans="1:15" ht="30" x14ac:dyDescent="0.2">
      <c r="A18" s="5">
        <v>27</v>
      </c>
      <c r="B18" s="9" t="s">
        <v>113</v>
      </c>
      <c r="C18" s="9" t="s">
        <v>114</v>
      </c>
      <c r="D18" s="10" t="s">
        <v>115</v>
      </c>
      <c r="E18" s="10" t="s">
        <v>44</v>
      </c>
      <c r="F18" s="10" t="s">
        <v>49</v>
      </c>
      <c r="G18" s="10" t="s">
        <v>44</v>
      </c>
      <c r="H18" s="10" t="s">
        <v>49</v>
      </c>
      <c r="I18" s="10" t="s">
        <v>44</v>
      </c>
      <c r="J18" s="10" t="s">
        <v>18</v>
      </c>
      <c r="K18" s="10" t="s">
        <v>49</v>
      </c>
      <c r="L18" s="11" t="s">
        <v>339</v>
      </c>
      <c r="M18" s="8">
        <f>9+3</f>
        <v>12</v>
      </c>
      <c r="N18" s="8">
        <v>3</v>
      </c>
      <c r="O18" s="8">
        <v>12</v>
      </c>
    </row>
    <row r="19" spans="1:15" x14ac:dyDescent="0.2">
      <c r="A19" s="7">
        <v>80</v>
      </c>
      <c r="B19" s="9" t="s">
        <v>298</v>
      </c>
      <c r="C19" s="9" t="s">
        <v>299</v>
      </c>
      <c r="D19" s="10" t="s">
        <v>404</v>
      </c>
      <c r="E19" s="10" t="s">
        <v>51</v>
      </c>
      <c r="F19" s="10" t="s">
        <v>18</v>
      </c>
      <c r="G19" s="10" t="s">
        <v>49</v>
      </c>
      <c r="H19" s="10" t="s">
        <v>51</v>
      </c>
      <c r="I19" s="10" t="s">
        <v>87</v>
      </c>
      <c r="J19" s="10" t="s">
        <v>49</v>
      </c>
      <c r="K19" s="10" t="s">
        <v>51</v>
      </c>
      <c r="L19" s="11" t="s">
        <v>345</v>
      </c>
      <c r="M19" s="8">
        <v>11</v>
      </c>
      <c r="N19" s="8">
        <v>8</v>
      </c>
      <c r="O19" s="8">
        <v>11</v>
      </c>
    </row>
    <row r="20" spans="1:15" x14ac:dyDescent="0.2">
      <c r="A20" s="5">
        <v>32</v>
      </c>
      <c r="B20" s="9" t="s">
        <v>131</v>
      </c>
      <c r="C20" s="9" t="s">
        <v>132</v>
      </c>
      <c r="D20" s="10" t="s">
        <v>42</v>
      </c>
      <c r="E20" s="10" t="s">
        <v>73</v>
      </c>
      <c r="F20" s="10" t="s">
        <v>49</v>
      </c>
      <c r="G20" s="10" t="s">
        <v>18</v>
      </c>
      <c r="H20" s="10" t="s">
        <v>49</v>
      </c>
      <c r="I20" s="10" t="s">
        <v>18</v>
      </c>
      <c r="J20" s="10" t="s">
        <v>18</v>
      </c>
      <c r="K20" s="10" t="s">
        <v>45</v>
      </c>
      <c r="L20" s="11" t="s">
        <v>334</v>
      </c>
      <c r="M20" s="8">
        <f>9+3+2</f>
        <v>14</v>
      </c>
      <c r="N20" s="8">
        <v>2</v>
      </c>
      <c r="O20" s="8">
        <f>9+2</f>
        <v>11</v>
      </c>
    </row>
    <row r="21" spans="1:15" ht="15.75" customHeight="1" x14ac:dyDescent="0.2">
      <c r="A21" s="5">
        <v>77</v>
      </c>
      <c r="B21" s="9" t="s">
        <v>290</v>
      </c>
      <c r="C21" s="9" t="s">
        <v>291</v>
      </c>
      <c r="D21" s="10" t="s">
        <v>44</v>
      </c>
      <c r="E21" s="10" t="s">
        <v>18</v>
      </c>
      <c r="F21" s="10" t="s">
        <v>18</v>
      </c>
      <c r="G21" s="10" t="s">
        <v>18</v>
      </c>
      <c r="H21" s="10" t="s">
        <v>165</v>
      </c>
      <c r="I21" s="10" t="s">
        <v>115</v>
      </c>
      <c r="J21" s="10" t="s">
        <v>18</v>
      </c>
      <c r="K21" s="10" t="s">
        <v>18</v>
      </c>
      <c r="L21" s="11" t="s">
        <v>343</v>
      </c>
      <c r="M21" s="8">
        <f>10+1</f>
        <v>11</v>
      </c>
      <c r="N21" s="8">
        <v>1</v>
      </c>
      <c r="O21" s="8">
        <v>11</v>
      </c>
    </row>
    <row r="22" spans="1:15" ht="15.75" customHeight="1" x14ac:dyDescent="0.2">
      <c r="A22" s="5">
        <v>14</v>
      </c>
      <c r="B22" s="9" t="s">
        <v>71</v>
      </c>
      <c r="C22" s="9" t="s">
        <v>72</v>
      </c>
      <c r="D22" s="10" t="s">
        <v>73</v>
      </c>
      <c r="E22" s="10" t="s">
        <v>74</v>
      </c>
      <c r="F22" s="10" t="s">
        <v>44</v>
      </c>
      <c r="G22" s="10" t="s">
        <v>18</v>
      </c>
      <c r="H22" s="10" t="s">
        <v>44</v>
      </c>
      <c r="I22" s="10" t="s">
        <v>18</v>
      </c>
      <c r="J22" s="10" t="s">
        <v>18</v>
      </c>
      <c r="K22" s="10" t="s">
        <v>44</v>
      </c>
      <c r="L22" s="11" t="s">
        <v>338</v>
      </c>
      <c r="M22" s="8">
        <f>11+1</f>
        <v>12</v>
      </c>
      <c r="N22" s="8">
        <v>0</v>
      </c>
      <c r="O22" s="8">
        <v>11</v>
      </c>
    </row>
    <row r="23" spans="1:15" ht="15.75" customHeight="1" x14ac:dyDescent="0.2">
      <c r="A23" s="5">
        <v>54</v>
      </c>
      <c r="B23" s="14" t="s">
        <v>209</v>
      </c>
      <c r="C23" s="14" t="s">
        <v>210</v>
      </c>
      <c r="D23" s="10" t="s">
        <v>211</v>
      </c>
      <c r="E23" s="10" t="s">
        <v>165</v>
      </c>
      <c r="F23" s="10" t="s">
        <v>18</v>
      </c>
      <c r="G23" s="10" t="s">
        <v>18</v>
      </c>
      <c r="H23" s="10" t="s">
        <v>18</v>
      </c>
      <c r="I23" s="10" t="s">
        <v>18</v>
      </c>
      <c r="J23" s="10" t="s">
        <v>44</v>
      </c>
      <c r="K23" s="10" t="s">
        <v>51</v>
      </c>
      <c r="L23" s="11" t="s">
        <v>276</v>
      </c>
      <c r="M23" s="8">
        <f>7+3</f>
        <v>10</v>
      </c>
      <c r="N23" s="8">
        <v>3</v>
      </c>
      <c r="O23" s="8">
        <v>10</v>
      </c>
    </row>
    <row r="24" spans="1:15" ht="15.75" customHeight="1" x14ac:dyDescent="0.2">
      <c r="A24" s="5">
        <v>24</v>
      </c>
      <c r="B24" s="9" t="s">
        <v>104</v>
      </c>
      <c r="C24" s="9" t="s">
        <v>105</v>
      </c>
      <c r="D24" s="10" t="s">
        <v>18</v>
      </c>
      <c r="E24" s="10" t="s">
        <v>106</v>
      </c>
      <c r="F24" s="10" t="s">
        <v>18</v>
      </c>
      <c r="G24" s="10" t="s">
        <v>18</v>
      </c>
      <c r="H24" s="10" t="s">
        <v>44</v>
      </c>
      <c r="I24" s="10" t="s">
        <v>18</v>
      </c>
      <c r="J24" s="10" t="s">
        <v>18</v>
      </c>
      <c r="K24" s="10" t="s">
        <v>18</v>
      </c>
      <c r="L24" s="11" t="s">
        <v>107</v>
      </c>
      <c r="M24" s="8">
        <v>10</v>
      </c>
      <c r="N24" s="8">
        <v>0</v>
      </c>
      <c r="O24" s="8">
        <v>10</v>
      </c>
    </row>
    <row r="25" spans="1:15" ht="15.75" customHeight="1" x14ac:dyDescent="0.2">
      <c r="A25" s="5">
        <v>78</v>
      </c>
      <c r="B25" s="9" t="s">
        <v>293</v>
      </c>
      <c r="C25" s="9" t="s">
        <v>48</v>
      </c>
      <c r="D25" s="10" t="s">
        <v>49</v>
      </c>
      <c r="E25" s="10" t="s">
        <v>18</v>
      </c>
      <c r="F25" s="10" t="s">
        <v>42</v>
      </c>
      <c r="G25" s="10" t="s">
        <v>18</v>
      </c>
      <c r="H25" s="10" t="s">
        <v>18</v>
      </c>
      <c r="I25" s="10" t="s">
        <v>166</v>
      </c>
      <c r="J25" s="10" t="s">
        <v>18</v>
      </c>
      <c r="K25" s="10" t="s">
        <v>166</v>
      </c>
      <c r="L25" s="11" t="s">
        <v>294</v>
      </c>
      <c r="M25" s="8">
        <f>9</f>
        <v>9</v>
      </c>
      <c r="N25" s="8">
        <v>7</v>
      </c>
      <c r="O25" s="8">
        <v>9</v>
      </c>
    </row>
    <row r="26" spans="1:15" ht="15.75" customHeight="1" x14ac:dyDescent="0.2">
      <c r="A26" s="5">
        <v>52</v>
      </c>
      <c r="B26" s="18" t="s">
        <v>201</v>
      </c>
      <c r="C26" s="18" t="s">
        <v>202</v>
      </c>
      <c r="D26" s="10" t="s">
        <v>203</v>
      </c>
      <c r="E26" s="10" t="s">
        <v>18</v>
      </c>
      <c r="F26" s="10" t="s">
        <v>18</v>
      </c>
      <c r="G26" s="10" t="s">
        <v>18</v>
      </c>
      <c r="H26" s="10" t="s">
        <v>42</v>
      </c>
      <c r="I26" s="10" t="s">
        <v>49</v>
      </c>
      <c r="J26" s="10" t="s">
        <v>49</v>
      </c>
      <c r="K26" s="10" t="s">
        <v>51</v>
      </c>
      <c r="L26" s="11" t="s">
        <v>342</v>
      </c>
      <c r="M26" s="10">
        <f>6+5</f>
        <v>11</v>
      </c>
      <c r="N26" s="8">
        <v>5</v>
      </c>
      <c r="O26" s="8">
        <f>9</f>
        <v>9</v>
      </c>
    </row>
    <row r="27" spans="1:15" ht="15.75" customHeight="1" x14ac:dyDescent="0.2">
      <c r="A27" s="5">
        <v>74</v>
      </c>
      <c r="B27" s="9" t="s">
        <v>280</v>
      </c>
      <c r="C27" s="9" t="s">
        <v>281</v>
      </c>
      <c r="D27" s="10" t="s">
        <v>165</v>
      </c>
      <c r="E27" s="10" t="s">
        <v>49</v>
      </c>
      <c r="F27" s="10" t="s">
        <v>44</v>
      </c>
      <c r="G27" s="10" t="s">
        <v>18</v>
      </c>
      <c r="H27" s="10" t="s">
        <v>49</v>
      </c>
      <c r="I27" s="10" t="s">
        <v>18</v>
      </c>
      <c r="J27" s="10" t="s">
        <v>51</v>
      </c>
      <c r="K27" s="10" t="s">
        <v>18</v>
      </c>
      <c r="L27" s="11" t="s">
        <v>346</v>
      </c>
      <c r="M27" s="8">
        <f>4+5</f>
        <v>9</v>
      </c>
      <c r="N27" s="8">
        <v>5</v>
      </c>
      <c r="O27" s="8">
        <v>9</v>
      </c>
    </row>
    <row r="28" spans="1:15" ht="15.75" customHeight="1" x14ac:dyDescent="0.2">
      <c r="A28" s="5">
        <v>31</v>
      </c>
      <c r="B28" s="9" t="s">
        <v>128</v>
      </c>
      <c r="C28" s="9" t="s">
        <v>129</v>
      </c>
      <c r="D28" s="10" t="s">
        <v>87</v>
      </c>
      <c r="E28" s="10" t="s">
        <v>17</v>
      </c>
      <c r="F28" s="10" t="s">
        <v>42</v>
      </c>
      <c r="G28" s="10" t="s">
        <v>42</v>
      </c>
      <c r="H28" s="10" t="s">
        <v>18</v>
      </c>
      <c r="I28" s="10" t="s">
        <v>42</v>
      </c>
      <c r="J28" s="10" t="s">
        <v>18</v>
      </c>
      <c r="K28" s="10" t="s">
        <v>18</v>
      </c>
      <c r="L28" s="11" t="s">
        <v>341</v>
      </c>
      <c r="M28" s="8">
        <f>11</f>
        <v>11</v>
      </c>
      <c r="N28" s="8">
        <v>0</v>
      </c>
      <c r="O28" s="8">
        <v>9</v>
      </c>
    </row>
    <row r="29" spans="1:15" ht="15.75" customHeight="1" x14ac:dyDescent="0.2">
      <c r="A29" s="7">
        <v>38</v>
      </c>
      <c r="B29" s="9" t="s">
        <v>146</v>
      </c>
      <c r="C29" s="9" t="s">
        <v>147</v>
      </c>
      <c r="D29" s="10" t="s">
        <v>73</v>
      </c>
      <c r="E29" s="10" t="s">
        <v>18</v>
      </c>
      <c r="F29" s="10" t="s">
        <v>18</v>
      </c>
      <c r="G29" s="10" t="s">
        <v>18</v>
      </c>
      <c r="H29" s="10" t="s">
        <v>42</v>
      </c>
      <c r="I29" s="10" t="s">
        <v>18</v>
      </c>
      <c r="J29" s="10" t="s">
        <v>18</v>
      </c>
      <c r="K29" s="10" t="s">
        <v>18</v>
      </c>
      <c r="L29" s="11" t="s">
        <v>148</v>
      </c>
      <c r="M29" s="8">
        <f>9</f>
        <v>9</v>
      </c>
      <c r="N29" s="8">
        <v>0</v>
      </c>
      <c r="O29" s="8">
        <v>9</v>
      </c>
    </row>
    <row r="30" spans="1:15" ht="15.75" customHeight="1" x14ac:dyDescent="0.2">
      <c r="A30" s="5">
        <v>72</v>
      </c>
      <c r="B30" s="9" t="s">
        <v>274</v>
      </c>
      <c r="C30" s="9" t="s">
        <v>275</v>
      </c>
      <c r="D30" s="10" t="s">
        <v>405</v>
      </c>
      <c r="E30" s="10" t="s">
        <v>87</v>
      </c>
      <c r="F30" s="10" t="s">
        <v>18</v>
      </c>
      <c r="G30" s="10" t="s">
        <v>44</v>
      </c>
      <c r="H30" s="10" t="s">
        <v>80</v>
      </c>
      <c r="I30" s="10" t="s">
        <v>18</v>
      </c>
      <c r="J30" s="10" t="s">
        <v>51</v>
      </c>
      <c r="K30" s="10" t="s">
        <v>18</v>
      </c>
      <c r="L30" s="11" t="s">
        <v>352</v>
      </c>
      <c r="M30" s="8">
        <f>5+3</f>
        <v>8</v>
      </c>
      <c r="N30" s="8">
        <v>3</v>
      </c>
      <c r="O30" s="8">
        <v>8</v>
      </c>
    </row>
    <row r="31" spans="1:15" ht="15.75" customHeight="1" x14ac:dyDescent="0.2">
      <c r="A31" s="5">
        <v>13</v>
      </c>
      <c r="B31" s="9" t="s">
        <v>68</v>
      </c>
      <c r="C31" s="9" t="s">
        <v>69</v>
      </c>
      <c r="D31" s="10" t="s">
        <v>43</v>
      </c>
      <c r="E31" s="10" t="s">
        <v>18</v>
      </c>
      <c r="F31" s="10" t="s">
        <v>42</v>
      </c>
      <c r="G31" s="10" t="s">
        <v>18</v>
      </c>
      <c r="H31" s="10" t="s">
        <v>18</v>
      </c>
      <c r="I31" s="10" t="s">
        <v>18</v>
      </c>
      <c r="J31" s="10" t="s">
        <v>49</v>
      </c>
      <c r="K31" s="10" t="s">
        <v>18</v>
      </c>
      <c r="L31" s="11" t="s">
        <v>70</v>
      </c>
      <c r="M31" s="8">
        <f>7+1</f>
        <v>8</v>
      </c>
      <c r="N31" s="8">
        <v>1</v>
      </c>
      <c r="O31" s="8">
        <v>8</v>
      </c>
    </row>
    <row r="32" spans="1:15" ht="15.75" customHeight="1" x14ac:dyDescent="0.2">
      <c r="A32" s="5">
        <v>87</v>
      </c>
      <c r="B32" s="9" t="s">
        <v>317</v>
      </c>
      <c r="C32" s="9" t="s">
        <v>318</v>
      </c>
      <c r="D32" s="10" t="s">
        <v>319</v>
      </c>
      <c r="E32" s="10" t="s">
        <v>44</v>
      </c>
      <c r="F32" s="10" t="s">
        <v>29</v>
      </c>
      <c r="G32" s="10" t="s">
        <v>18</v>
      </c>
      <c r="H32" s="10" t="s">
        <v>18</v>
      </c>
      <c r="I32" s="10" t="s">
        <v>42</v>
      </c>
      <c r="J32" s="10" t="s">
        <v>18</v>
      </c>
      <c r="K32" s="10" t="s">
        <v>44</v>
      </c>
      <c r="L32" s="11" t="s">
        <v>337</v>
      </c>
      <c r="M32" s="8">
        <f>8+5</f>
        <v>13</v>
      </c>
      <c r="N32" s="8">
        <v>0</v>
      </c>
      <c r="O32" s="8">
        <v>8</v>
      </c>
    </row>
    <row r="33" spans="1:15" ht="15.75" customHeight="1" x14ac:dyDescent="0.2">
      <c r="A33" s="7">
        <v>7</v>
      </c>
      <c r="B33" s="9" t="s">
        <v>40</v>
      </c>
      <c r="C33" s="9" t="s">
        <v>41</v>
      </c>
      <c r="D33" s="10" t="s">
        <v>406</v>
      </c>
      <c r="E33" s="10" t="s">
        <v>42</v>
      </c>
      <c r="F33" s="10" t="s">
        <v>18</v>
      </c>
      <c r="G33" s="10" t="s">
        <v>43</v>
      </c>
      <c r="H33" s="10" t="s">
        <v>18</v>
      </c>
      <c r="I33" s="10" t="s">
        <v>18</v>
      </c>
      <c r="J33" s="10" t="s">
        <v>44</v>
      </c>
      <c r="K33" s="10" t="s">
        <v>45</v>
      </c>
      <c r="L33" s="11" t="s">
        <v>46</v>
      </c>
      <c r="M33" s="8">
        <f>8+3</f>
        <v>11</v>
      </c>
      <c r="N33" s="8">
        <v>0</v>
      </c>
      <c r="O33" s="8">
        <v>8</v>
      </c>
    </row>
    <row r="34" spans="1:15" ht="15.75" customHeight="1" x14ac:dyDescent="0.2">
      <c r="A34" s="12">
        <v>8</v>
      </c>
      <c r="B34" s="9" t="s">
        <v>47</v>
      </c>
      <c r="C34" s="9" t="s">
        <v>48</v>
      </c>
      <c r="D34" s="10" t="s">
        <v>49</v>
      </c>
      <c r="E34" s="10" t="s">
        <v>50</v>
      </c>
      <c r="F34" s="10" t="s">
        <v>18</v>
      </c>
      <c r="G34" s="10" t="s">
        <v>18</v>
      </c>
      <c r="H34" s="10" t="s">
        <v>44</v>
      </c>
      <c r="I34" s="10" t="s">
        <v>44</v>
      </c>
      <c r="J34" s="10" t="s">
        <v>51</v>
      </c>
      <c r="K34" s="10" t="s">
        <v>51</v>
      </c>
      <c r="L34" s="11" t="s">
        <v>347</v>
      </c>
      <c r="M34" s="8">
        <f>5+2+1</f>
        <v>8</v>
      </c>
      <c r="N34" s="8">
        <v>5</v>
      </c>
      <c r="O34" s="8">
        <v>7</v>
      </c>
    </row>
    <row r="35" spans="1:15" ht="15.75" customHeight="1" x14ac:dyDescent="0.2">
      <c r="A35" s="12">
        <v>67</v>
      </c>
      <c r="B35" s="9" t="s">
        <v>258</v>
      </c>
      <c r="C35" s="9" t="s">
        <v>259</v>
      </c>
      <c r="D35" s="10" t="s">
        <v>260</v>
      </c>
      <c r="E35" s="10" t="s">
        <v>18</v>
      </c>
      <c r="F35" s="10" t="s">
        <v>49</v>
      </c>
      <c r="G35" s="10" t="s">
        <v>18</v>
      </c>
      <c r="H35" s="10" t="s">
        <v>18</v>
      </c>
      <c r="I35" s="10" t="s">
        <v>42</v>
      </c>
      <c r="J35" s="10" t="s">
        <v>49</v>
      </c>
      <c r="K35" s="10" t="s">
        <v>18</v>
      </c>
      <c r="L35" s="11" t="s">
        <v>261</v>
      </c>
      <c r="M35" s="8">
        <f>4+3</f>
        <v>7</v>
      </c>
      <c r="N35" s="8">
        <v>4</v>
      </c>
      <c r="O35" s="8">
        <v>7</v>
      </c>
    </row>
    <row r="36" spans="1:15" ht="15.75" customHeight="1" x14ac:dyDescent="0.2">
      <c r="A36" s="12">
        <v>17</v>
      </c>
      <c r="B36" s="9" t="s">
        <v>85</v>
      </c>
      <c r="C36" s="9" t="s">
        <v>86</v>
      </c>
      <c r="D36" s="10" t="s">
        <v>87</v>
      </c>
      <c r="E36" s="10" t="s">
        <v>18</v>
      </c>
      <c r="F36" s="10" t="s">
        <v>44</v>
      </c>
      <c r="G36" s="10" t="s">
        <v>18</v>
      </c>
      <c r="H36" s="10" t="s">
        <v>18</v>
      </c>
      <c r="I36" s="10" t="s">
        <v>87</v>
      </c>
      <c r="J36" s="10" t="s">
        <v>18</v>
      </c>
      <c r="K36" s="10" t="s">
        <v>75</v>
      </c>
      <c r="L36" s="11" t="s">
        <v>348</v>
      </c>
      <c r="M36" s="8">
        <f>7+1</f>
        <v>8</v>
      </c>
      <c r="N36" s="8">
        <v>0</v>
      </c>
      <c r="O36" s="8">
        <v>7</v>
      </c>
    </row>
    <row r="37" spans="1:15" ht="15.75" customHeight="1" x14ac:dyDescent="0.2">
      <c r="A37" s="12">
        <v>57</v>
      </c>
      <c r="B37" s="9" t="s">
        <v>221</v>
      </c>
      <c r="C37" s="9" t="s">
        <v>222</v>
      </c>
      <c r="D37" s="10" t="s">
        <v>87</v>
      </c>
      <c r="E37" s="10" t="s">
        <v>44</v>
      </c>
      <c r="F37" s="10" t="s">
        <v>44</v>
      </c>
      <c r="G37" s="10" t="s">
        <v>18</v>
      </c>
      <c r="H37" s="10" t="s">
        <v>44</v>
      </c>
      <c r="I37" s="10" t="s">
        <v>18</v>
      </c>
      <c r="J37" s="10" t="s">
        <v>18</v>
      </c>
      <c r="K37" s="10" t="s">
        <v>44</v>
      </c>
      <c r="L37" s="11" t="s">
        <v>223</v>
      </c>
      <c r="M37" s="8">
        <f>7</f>
        <v>7</v>
      </c>
      <c r="N37" s="8">
        <v>0</v>
      </c>
      <c r="O37" s="8">
        <v>7</v>
      </c>
    </row>
    <row r="38" spans="1:15" ht="15.75" customHeight="1" x14ac:dyDescent="0.2">
      <c r="A38" s="7">
        <v>15</v>
      </c>
      <c r="B38" s="13" t="s">
        <v>77</v>
      </c>
      <c r="C38" s="13" t="s">
        <v>78</v>
      </c>
      <c r="D38" s="10" t="s">
        <v>79</v>
      </c>
      <c r="E38" s="10" t="s">
        <v>18</v>
      </c>
      <c r="F38" s="10" t="s">
        <v>18</v>
      </c>
      <c r="G38" s="10" t="s">
        <v>44</v>
      </c>
      <c r="H38" s="10" t="s">
        <v>18</v>
      </c>
      <c r="I38" s="10" t="s">
        <v>18</v>
      </c>
      <c r="J38" s="10" t="s">
        <v>18</v>
      </c>
      <c r="K38" s="10" t="s">
        <v>80</v>
      </c>
      <c r="L38" s="11" t="s">
        <v>81</v>
      </c>
      <c r="M38" s="8">
        <f>2+4+3</f>
        <v>9</v>
      </c>
      <c r="N38" s="8">
        <v>2</v>
      </c>
      <c r="O38" s="8">
        <f>4+2</f>
        <v>6</v>
      </c>
    </row>
    <row r="39" spans="1:15" ht="15.75" customHeight="1" x14ac:dyDescent="0.2">
      <c r="A39" s="5">
        <v>55</v>
      </c>
      <c r="B39" s="9" t="s">
        <v>213</v>
      </c>
      <c r="C39" s="9" t="s">
        <v>214</v>
      </c>
      <c r="D39" s="10" t="s">
        <v>215</v>
      </c>
      <c r="E39" s="10" t="s">
        <v>44</v>
      </c>
      <c r="F39" s="10" t="s">
        <v>18</v>
      </c>
      <c r="G39" s="10" t="s">
        <v>18</v>
      </c>
      <c r="H39" s="10" t="s">
        <v>18</v>
      </c>
      <c r="I39" s="10" t="s">
        <v>18</v>
      </c>
      <c r="J39" s="10" t="s">
        <v>18</v>
      </c>
      <c r="K39" s="10" t="s">
        <v>18</v>
      </c>
      <c r="L39" s="11" t="s">
        <v>316</v>
      </c>
      <c r="M39" s="8">
        <f>4+2</f>
        <v>6</v>
      </c>
      <c r="N39" s="8">
        <v>2</v>
      </c>
      <c r="O39" s="8">
        <f>6</f>
        <v>6</v>
      </c>
    </row>
    <row r="40" spans="1:15" ht="15.75" customHeight="1" x14ac:dyDescent="0.2">
      <c r="A40" s="7">
        <v>79</v>
      </c>
      <c r="B40" s="9" t="s">
        <v>295</v>
      </c>
      <c r="C40" s="9" t="s">
        <v>296</v>
      </c>
      <c r="D40" s="10" t="s">
        <v>43</v>
      </c>
      <c r="E40" s="10" t="s">
        <v>18</v>
      </c>
      <c r="F40" s="10" t="s">
        <v>18</v>
      </c>
      <c r="G40" s="10" t="s">
        <v>18</v>
      </c>
      <c r="H40" s="10" t="s">
        <v>18</v>
      </c>
      <c r="I40" s="10" t="s">
        <v>18</v>
      </c>
      <c r="J40" s="10" t="s">
        <v>49</v>
      </c>
      <c r="K40" s="10" t="s">
        <v>18</v>
      </c>
      <c r="L40" s="11" t="s">
        <v>297</v>
      </c>
      <c r="M40" s="8">
        <f>6</f>
        <v>6</v>
      </c>
      <c r="N40" s="8">
        <v>1</v>
      </c>
      <c r="O40" s="8">
        <v>6</v>
      </c>
    </row>
    <row r="41" spans="1:15" ht="15.75" customHeight="1" x14ac:dyDescent="0.2">
      <c r="A41" s="5">
        <v>64</v>
      </c>
      <c r="B41" s="9" t="s">
        <v>247</v>
      </c>
      <c r="C41" s="9" t="s">
        <v>248</v>
      </c>
      <c r="D41" s="10" t="s">
        <v>249</v>
      </c>
      <c r="E41" s="10" t="s">
        <v>18</v>
      </c>
      <c r="F41" s="10" t="s">
        <v>18</v>
      </c>
      <c r="G41" s="10" t="s">
        <v>18</v>
      </c>
      <c r="H41" s="10" t="s">
        <v>18</v>
      </c>
      <c r="I41" s="10" t="s">
        <v>29</v>
      </c>
      <c r="J41" s="10" t="s">
        <v>18</v>
      </c>
      <c r="K41" s="10" t="s">
        <v>44</v>
      </c>
      <c r="L41" s="11" t="s">
        <v>250</v>
      </c>
      <c r="M41" s="8">
        <f>6+2+1</f>
        <v>9</v>
      </c>
      <c r="N41" s="8">
        <v>0</v>
      </c>
      <c r="O41" s="8">
        <v>6</v>
      </c>
    </row>
    <row r="42" spans="1:15" ht="15.75" customHeight="1" x14ac:dyDescent="0.2">
      <c r="A42" s="5">
        <v>47</v>
      </c>
      <c r="B42" s="13" t="s">
        <v>183</v>
      </c>
      <c r="C42" s="13" t="s">
        <v>184</v>
      </c>
      <c r="D42" s="10" t="s">
        <v>185</v>
      </c>
      <c r="E42" s="10" t="s">
        <v>18</v>
      </c>
      <c r="F42" s="10" t="s">
        <v>18</v>
      </c>
      <c r="G42" s="10" t="s">
        <v>18</v>
      </c>
      <c r="H42" s="10" t="s">
        <v>18</v>
      </c>
      <c r="I42" s="10" t="s">
        <v>44</v>
      </c>
      <c r="J42" s="10" t="s">
        <v>18</v>
      </c>
      <c r="K42" s="10" t="s">
        <v>44</v>
      </c>
      <c r="L42" s="11" t="s">
        <v>186</v>
      </c>
      <c r="M42" s="8">
        <v>6</v>
      </c>
      <c r="N42" s="8">
        <v>0</v>
      </c>
      <c r="O42" s="8">
        <v>6</v>
      </c>
    </row>
    <row r="43" spans="1:15" ht="15.75" customHeight="1" x14ac:dyDescent="0.2">
      <c r="A43" s="5">
        <v>58</v>
      </c>
      <c r="B43" s="9" t="s">
        <v>224</v>
      </c>
      <c r="C43" s="9" t="s">
        <v>225</v>
      </c>
      <c r="D43" s="10" t="s">
        <v>407</v>
      </c>
      <c r="E43" s="10" t="s">
        <v>18</v>
      </c>
      <c r="F43" s="10" t="s">
        <v>18</v>
      </c>
      <c r="G43" s="10" t="s">
        <v>18</v>
      </c>
      <c r="H43" s="10" t="s">
        <v>18</v>
      </c>
      <c r="I43" s="10" t="s">
        <v>42</v>
      </c>
      <c r="J43" s="10" t="s">
        <v>18</v>
      </c>
      <c r="K43" s="10" t="s">
        <v>166</v>
      </c>
      <c r="L43" s="11" t="s">
        <v>226</v>
      </c>
      <c r="M43" s="8">
        <v>5</v>
      </c>
      <c r="N43" s="8">
        <v>3</v>
      </c>
      <c r="O43" s="8">
        <v>5</v>
      </c>
    </row>
    <row r="44" spans="1:15" ht="15.75" customHeight="1" x14ac:dyDescent="0.2">
      <c r="A44" s="5">
        <v>19</v>
      </c>
      <c r="B44" s="9" t="s">
        <v>91</v>
      </c>
      <c r="C44" s="9" t="s">
        <v>92</v>
      </c>
      <c r="D44" s="10" t="s">
        <v>93</v>
      </c>
      <c r="E44" s="10" t="s">
        <v>44</v>
      </c>
      <c r="F44" s="10" t="s">
        <v>18</v>
      </c>
      <c r="G44" s="10" t="s">
        <v>18</v>
      </c>
      <c r="H44" s="10" t="s">
        <v>18</v>
      </c>
      <c r="I44" s="10" t="s">
        <v>18</v>
      </c>
      <c r="J44" s="10" t="s">
        <v>18</v>
      </c>
      <c r="K44" s="10" t="s">
        <v>18</v>
      </c>
      <c r="L44" s="11" t="s">
        <v>94</v>
      </c>
      <c r="M44" s="8">
        <f>2+3</f>
        <v>5</v>
      </c>
      <c r="N44" s="8">
        <v>2</v>
      </c>
      <c r="O44" s="8">
        <v>5</v>
      </c>
    </row>
    <row r="45" spans="1:15" ht="15.75" customHeight="1" x14ac:dyDescent="0.2">
      <c r="A45" s="5">
        <v>86</v>
      </c>
      <c r="B45" s="9" t="s">
        <v>314</v>
      </c>
      <c r="C45" s="9" t="s">
        <v>315</v>
      </c>
      <c r="D45" s="10" t="s">
        <v>87</v>
      </c>
      <c r="E45" s="10" t="s">
        <v>18</v>
      </c>
      <c r="F45" s="10" t="s">
        <v>18</v>
      </c>
      <c r="G45" s="10" t="s">
        <v>18</v>
      </c>
      <c r="H45" s="10" t="s">
        <v>18</v>
      </c>
      <c r="I45" s="10" t="s">
        <v>44</v>
      </c>
      <c r="J45" s="10" t="s">
        <v>18</v>
      </c>
      <c r="K45" s="10" t="s">
        <v>49</v>
      </c>
      <c r="L45" s="11" t="s">
        <v>362</v>
      </c>
      <c r="M45" s="8">
        <f>5</f>
        <v>5</v>
      </c>
      <c r="N45" s="8">
        <v>1</v>
      </c>
      <c r="O45" s="8">
        <v>5</v>
      </c>
    </row>
    <row r="46" spans="1:15" ht="15.75" customHeight="1" x14ac:dyDescent="0.2">
      <c r="A46" s="5">
        <v>43</v>
      </c>
      <c r="B46" s="9" t="s">
        <v>168</v>
      </c>
      <c r="C46" s="9" t="s">
        <v>169</v>
      </c>
      <c r="D46" s="10" t="s">
        <v>408</v>
      </c>
      <c r="E46" s="10" t="s">
        <v>17</v>
      </c>
      <c r="F46" s="10" t="s">
        <v>18</v>
      </c>
      <c r="G46" s="10" t="s">
        <v>18</v>
      </c>
      <c r="H46" s="10" t="s">
        <v>87</v>
      </c>
      <c r="I46" s="10" t="s">
        <v>18</v>
      </c>
      <c r="J46" s="10" t="s">
        <v>18</v>
      </c>
      <c r="K46" s="10" t="s">
        <v>42</v>
      </c>
      <c r="L46" s="11" t="s">
        <v>357</v>
      </c>
      <c r="M46" s="8">
        <v>7</v>
      </c>
      <c r="N46" s="8">
        <v>0</v>
      </c>
      <c r="O46" s="8">
        <v>5</v>
      </c>
    </row>
    <row r="47" spans="1:15" ht="15.75" customHeight="1" x14ac:dyDescent="0.2">
      <c r="A47" s="5">
        <v>49</v>
      </c>
      <c r="B47" s="9" t="s">
        <v>190</v>
      </c>
      <c r="C47" s="9" t="s">
        <v>191</v>
      </c>
      <c r="D47" s="10" t="s">
        <v>43</v>
      </c>
      <c r="E47" s="10" t="s">
        <v>18</v>
      </c>
      <c r="F47" s="10" t="s">
        <v>18</v>
      </c>
      <c r="G47" s="10" t="s">
        <v>18</v>
      </c>
      <c r="H47" s="10" t="s">
        <v>18</v>
      </c>
      <c r="I47" s="10" t="s">
        <v>18</v>
      </c>
      <c r="J47" s="10" t="s">
        <v>18</v>
      </c>
      <c r="K47" s="10" t="s">
        <v>18</v>
      </c>
      <c r="L47" s="11" t="s">
        <v>192</v>
      </c>
      <c r="M47" s="8">
        <v>5</v>
      </c>
      <c r="N47" s="8">
        <v>0</v>
      </c>
      <c r="O47" s="8">
        <v>5</v>
      </c>
    </row>
    <row r="48" spans="1:15" ht="15.75" customHeight="1" x14ac:dyDescent="0.2">
      <c r="A48" s="5">
        <v>40</v>
      </c>
      <c r="B48" s="9" t="s">
        <v>153</v>
      </c>
      <c r="C48" s="9" t="s">
        <v>154</v>
      </c>
      <c r="D48" s="10" t="s">
        <v>155</v>
      </c>
      <c r="E48" s="10" t="s">
        <v>151</v>
      </c>
      <c r="F48" s="10" t="s">
        <v>63</v>
      </c>
      <c r="G48" s="10" t="s">
        <v>18</v>
      </c>
      <c r="H48" s="10" t="s">
        <v>156</v>
      </c>
      <c r="I48" s="10" t="s">
        <v>42</v>
      </c>
      <c r="J48" s="10" t="s">
        <v>18</v>
      </c>
      <c r="K48" s="10" t="s">
        <v>18</v>
      </c>
      <c r="L48" s="11" t="s">
        <v>325</v>
      </c>
      <c r="M48" s="8">
        <f>19+4+3</f>
        <v>26</v>
      </c>
      <c r="N48" s="8">
        <v>0</v>
      </c>
      <c r="O48" s="8">
        <v>4</v>
      </c>
    </row>
    <row r="49" spans="1:15" ht="15.75" customHeight="1" x14ac:dyDescent="0.2">
      <c r="A49" s="5">
        <v>44</v>
      </c>
      <c r="B49" s="18" t="s">
        <v>172</v>
      </c>
      <c r="C49" s="18" t="s">
        <v>173</v>
      </c>
      <c r="D49" s="10" t="s">
        <v>409</v>
      </c>
      <c r="E49" s="10" t="s">
        <v>55</v>
      </c>
      <c r="F49" s="10" t="s">
        <v>18</v>
      </c>
      <c r="G49" s="10" t="s">
        <v>42</v>
      </c>
      <c r="H49" s="10" t="s">
        <v>42</v>
      </c>
      <c r="I49" s="10" t="s">
        <v>18</v>
      </c>
      <c r="J49" s="10" t="s">
        <v>18</v>
      </c>
      <c r="K49" s="10" t="s">
        <v>18</v>
      </c>
      <c r="L49" s="11" t="s">
        <v>350</v>
      </c>
      <c r="M49" s="8">
        <v>8</v>
      </c>
      <c r="N49" s="8">
        <v>0</v>
      </c>
      <c r="O49" s="8">
        <v>4</v>
      </c>
    </row>
    <row r="50" spans="1:15" ht="15.75" customHeight="1" x14ac:dyDescent="0.2">
      <c r="A50" s="5">
        <v>39</v>
      </c>
      <c r="B50" s="14" t="s">
        <v>149</v>
      </c>
      <c r="C50" s="14" t="s">
        <v>150</v>
      </c>
      <c r="D50" s="10" t="s">
        <v>410</v>
      </c>
      <c r="E50" s="10" t="s">
        <v>151</v>
      </c>
      <c r="F50" s="10" t="s">
        <v>18</v>
      </c>
      <c r="G50" s="10" t="s">
        <v>87</v>
      </c>
      <c r="H50" s="10" t="s">
        <v>18</v>
      </c>
      <c r="I50" s="10" t="s">
        <v>18</v>
      </c>
      <c r="J50" s="10" t="s">
        <v>18</v>
      </c>
      <c r="K50" s="10" t="s">
        <v>18</v>
      </c>
      <c r="L50" s="11" t="s">
        <v>359</v>
      </c>
      <c r="M50" s="8">
        <f>3+3</f>
        <v>6</v>
      </c>
      <c r="N50" s="8">
        <v>0</v>
      </c>
      <c r="O50" s="8">
        <v>4</v>
      </c>
    </row>
    <row r="51" spans="1:15" ht="15.75" customHeight="1" x14ac:dyDescent="0.2">
      <c r="A51" s="5">
        <v>62</v>
      </c>
      <c r="B51" s="9" t="s">
        <v>238</v>
      </c>
      <c r="C51" s="9" t="s">
        <v>239</v>
      </c>
      <c r="D51" s="10" t="s">
        <v>411</v>
      </c>
      <c r="E51" s="10" t="s">
        <v>18</v>
      </c>
      <c r="F51" s="10" t="s">
        <v>18</v>
      </c>
      <c r="G51" s="10" t="s">
        <v>18</v>
      </c>
      <c r="H51" s="10" t="s">
        <v>87</v>
      </c>
      <c r="I51" s="10" t="s">
        <v>18</v>
      </c>
      <c r="J51" s="10" t="s">
        <v>18</v>
      </c>
      <c r="K51" s="10" t="s">
        <v>240</v>
      </c>
      <c r="L51" s="11" t="s">
        <v>241</v>
      </c>
      <c r="M51" s="8">
        <v>6</v>
      </c>
      <c r="N51" s="8">
        <v>0</v>
      </c>
      <c r="O51" s="8">
        <v>4</v>
      </c>
    </row>
    <row r="52" spans="1:15" ht="15.75" customHeight="1" x14ac:dyDescent="0.2">
      <c r="A52" s="5">
        <v>83</v>
      </c>
      <c r="B52" s="9" t="s">
        <v>306</v>
      </c>
      <c r="C52" s="9" t="s">
        <v>96</v>
      </c>
      <c r="D52" s="10" t="s">
        <v>87</v>
      </c>
      <c r="E52" s="10" t="s">
        <v>74</v>
      </c>
      <c r="F52" s="10" t="s">
        <v>18</v>
      </c>
      <c r="G52" s="10" t="s">
        <v>18</v>
      </c>
      <c r="H52" s="10" t="s">
        <v>18</v>
      </c>
      <c r="I52" s="10" t="s">
        <v>18</v>
      </c>
      <c r="J52" s="10" t="s">
        <v>18</v>
      </c>
      <c r="K52" s="10" t="s">
        <v>18</v>
      </c>
      <c r="L52" s="11" t="s">
        <v>307</v>
      </c>
      <c r="M52" s="8">
        <f>6</f>
        <v>6</v>
      </c>
      <c r="N52" s="8">
        <v>0</v>
      </c>
      <c r="O52" s="8">
        <v>4</v>
      </c>
    </row>
    <row r="53" spans="1:15" ht="15.75" customHeight="1" x14ac:dyDescent="0.2">
      <c r="A53" s="5">
        <v>20</v>
      </c>
      <c r="B53" s="9" t="s">
        <v>95</v>
      </c>
      <c r="C53" s="9" t="s">
        <v>96</v>
      </c>
      <c r="D53" s="10" t="s">
        <v>44</v>
      </c>
      <c r="E53" s="10" t="s">
        <v>18</v>
      </c>
      <c r="F53" s="10" t="s">
        <v>18</v>
      </c>
      <c r="G53" s="10" t="s">
        <v>18</v>
      </c>
      <c r="H53" s="10" t="s">
        <v>87</v>
      </c>
      <c r="I53" s="10" t="s">
        <v>18</v>
      </c>
      <c r="J53" s="10" t="s">
        <v>18</v>
      </c>
      <c r="K53" s="10" t="s">
        <v>18</v>
      </c>
      <c r="L53" s="11" t="s">
        <v>97</v>
      </c>
      <c r="M53" s="8">
        <f t="shared" ref="M53:M54" si="1">4</f>
        <v>4</v>
      </c>
      <c r="N53" s="8">
        <v>0</v>
      </c>
      <c r="O53" s="8">
        <v>4</v>
      </c>
    </row>
    <row r="54" spans="1:15" ht="15.75" customHeight="1" x14ac:dyDescent="0.2">
      <c r="A54" s="5">
        <v>35</v>
      </c>
      <c r="B54" s="9" t="s">
        <v>139</v>
      </c>
      <c r="C54" s="9" t="s">
        <v>140</v>
      </c>
      <c r="D54" s="10" t="s">
        <v>44</v>
      </c>
      <c r="E54" s="10" t="s">
        <v>18</v>
      </c>
      <c r="F54" s="10" t="s">
        <v>87</v>
      </c>
      <c r="G54" s="10" t="s">
        <v>18</v>
      </c>
      <c r="H54" s="10" t="s">
        <v>18</v>
      </c>
      <c r="I54" s="10" t="s">
        <v>18</v>
      </c>
      <c r="J54" s="10" t="s">
        <v>18</v>
      </c>
      <c r="K54" s="10" t="s">
        <v>18</v>
      </c>
      <c r="L54" s="11" t="s">
        <v>97</v>
      </c>
      <c r="M54" s="8">
        <f t="shared" si="1"/>
        <v>4</v>
      </c>
      <c r="N54" s="8">
        <v>0</v>
      </c>
      <c r="O54" s="8">
        <v>4</v>
      </c>
    </row>
    <row r="55" spans="1:15" ht="15.75" customHeight="1" x14ac:dyDescent="0.2">
      <c r="A55" s="7">
        <v>45</v>
      </c>
      <c r="B55" s="9" t="s">
        <v>175</v>
      </c>
      <c r="C55" s="9" t="s">
        <v>176</v>
      </c>
      <c r="D55" s="10" t="s">
        <v>42</v>
      </c>
      <c r="E55" s="10" t="s">
        <v>44</v>
      </c>
      <c r="F55" s="10" t="s">
        <v>18</v>
      </c>
      <c r="G55" s="10" t="s">
        <v>18</v>
      </c>
      <c r="H55" s="10" t="s">
        <v>18</v>
      </c>
      <c r="I55" s="10" t="s">
        <v>44</v>
      </c>
      <c r="J55" s="10" t="s">
        <v>18</v>
      </c>
      <c r="K55" s="10" t="s">
        <v>18</v>
      </c>
      <c r="L55" s="11" t="s">
        <v>97</v>
      </c>
      <c r="M55" s="8">
        <v>4</v>
      </c>
      <c r="N55" s="8">
        <v>0</v>
      </c>
      <c r="O55" s="8">
        <v>4</v>
      </c>
    </row>
    <row r="56" spans="1:15" ht="15.75" customHeight="1" x14ac:dyDescent="0.2">
      <c r="A56" s="12">
        <v>71</v>
      </c>
      <c r="B56" s="9" t="s">
        <v>272</v>
      </c>
      <c r="C56" s="9" t="s">
        <v>273</v>
      </c>
      <c r="D56" s="10" t="s">
        <v>412</v>
      </c>
      <c r="E56" s="10" t="s">
        <v>18</v>
      </c>
      <c r="F56" s="10" t="s">
        <v>18</v>
      </c>
      <c r="G56" s="10" t="s">
        <v>18</v>
      </c>
      <c r="H56" s="10" t="s">
        <v>18</v>
      </c>
      <c r="I56" s="10" t="s">
        <v>185</v>
      </c>
      <c r="J56" s="10" t="s">
        <v>18</v>
      </c>
      <c r="K56" s="10" t="s">
        <v>18</v>
      </c>
      <c r="L56" s="11" t="s">
        <v>97</v>
      </c>
      <c r="M56" s="8">
        <v>4</v>
      </c>
      <c r="N56" s="8">
        <v>0</v>
      </c>
      <c r="O56" s="8">
        <v>4</v>
      </c>
    </row>
    <row r="57" spans="1:15" ht="15.75" customHeight="1" x14ac:dyDescent="0.2">
      <c r="A57" s="5">
        <v>50</v>
      </c>
      <c r="B57" s="9" t="s">
        <v>193</v>
      </c>
      <c r="C57" s="9" t="s">
        <v>194</v>
      </c>
      <c r="D57" s="10" t="s">
        <v>44</v>
      </c>
      <c r="E57" s="10" t="s">
        <v>18</v>
      </c>
      <c r="F57" s="10" t="s">
        <v>44</v>
      </c>
      <c r="G57" s="10" t="s">
        <v>18</v>
      </c>
      <c r="H57" s="10" t="s">
        <v>18</v>
      </c>
      <c r="I57" s="10" t="s">
        <v>18</v>
      </c>
      <c r="J57" s="10" t="s">
        <v>49</v>
      </c>
      <c r="K57" s="10" t="s">
        <v>18</v>
      </c>
      <c r="L57" s="11" t="s">
        <v>195</v>
      </c>
      <c r="M57" s="8">
        <v>3</v>
      </c>
      <c r="N57" s="8">
        <v>1</v>
      </c>
      <c r="O57" s="8">
        <v>3</v>
      </c>
    </row>
    <row r="58" spans="1:15" ht="15.75" customHeight="1" x14ac:dyDescent="0.2">
      <c r="A58" s="5">
        <v>9</v>
      </c>
      <c r="B58" s="9" t="s">
        <v>53</v>
      </c>
      <c r="C58" s="9" t="s">
        <v>54</v>
      </c>
      <c r="D58" s="10" t="s">
        <v>55</v>
      </c>
      <c r="E58" s="10" t="s">
        <v>18</v>
      </c>
      <c r="F58" s="10" t="s">
        <v>18</v>
      </c>
      <c r="G58" s="10" t="s">
        <v>18</v>
      </c>
      <c r="H58" s="10" t="s">
        <v>42</v>
      </c>
      <c r="I58" s="10" t="s">
        <v>44</v>
      </c>
      <c r="J58" s="10" t="s">
        <v>18</v>
      </c>
      <c r="K58" s="10" t="s">
        <v>18</v>
      </c>
      <c r="L58" s="11" t="s">
        <v>354</v>
      </c>
      <c r="M58" s="8">
        <v>7</v>
      </c>
      <c r="N58" s="8">
        <v>0</v>
      </c>
      <c r="O58" s="8">
        <v>3</v>
      </c>
    </row>
    <row r="59" spans="1:15" ht="15.75" customHeight="1" x14ac:dyDescent="0.2">
      <c r="A59" s="7">
        <v>56</v>
      </c>
      <c r="B59" s="9" t="s">
        <v>217</v>
      </c>
      <c r="C59" s="9" t="s">
        <v>218</v>
      </c>
      <c r="D59" s="10" t="s">
        <v>44</v>
      </c>
      <c r="E59" s="10" t="s">
        <v>18</v>
      </c>
      <c r="F59" s="10" t="s">
        <v>219</v>
      </c>
      <c r="G59" s="10" t="s">
        <v>18</v>
      </c>
      <c r="H59" s="10" t="s">
        <v>44</v>
      </c>
      <c r="I59" s="10" t="s">
        <v>18</v>
      </c>
      <c r="J59" s="10" t="s">
        <v>18</v>
      </c>
      <c r="K59" s="10" t="s">
        <v>18</v>
      </c>
      <c r="L59" s="11" t="s">
        <v>220</v>
      </c>
      <c r="M59" s="8">
        <f>3+4</f>
        <v>7</v>
      </c>
      <c r="N59" s="8">
        <v>0</v>
      </c>
      <c r="O59" s="8">
        <v>3</v>
      </c>
    </row>
    <row r="60" spans="1:15" ht="15.75" customHeight="1" x14ac:dyDescent="0.2">
      <c r="A60" s="7">
        <v>73</v>
      </c>
      <c r="B60" s="9" t="s">
        <v>277</v>
      </c>
      <c r="C60" s="9" t="s">
        <v>278</v>
      </c>
      <c r="D60" s="10" t="s">
        <v>413</v>
      </c>
      <c r="E60" s="10" t="s">
        <v>18</v>
      </c>
      <c r="F60" s="10" t="s">
        <v>87</v>
      </c>
      <c r="G60" s="10" t="s">
        <v>18</v>
      </c>
      <c r="H60" s="10" t="s">
        <v>37</v>
      </c>
      <c r="I60" s="10" t="s">
        <v>18</v>
      </c>
      <c r="J60" s="10" t="s">
        <v>18</v>
      </c>
      <c r="K60" s="10" t="s">
        <v>18</v>
      </c>
      <c r="L60" s="11" t="s">
        <v>365</v>
      </c>
      <c r="M60" s="8">
        <v>4</v>
      </c>
      <c r="N60" s="8">
        <v>0</v>
      </c>
      <c r="O60" s="8">
        <v>3</v>
      </c>
    </row>
    <row r="61" spans="1:15" ht="15.75" customHeight="1" x14ac:dyDescent="0.2">
      <c r="A61" s="7">
        <v>61</v>
      </c>
      <c r="B61" s="21" t="s">
        <v>236</v>
      </c>
      <c r="C61" s="21" t="s">
        <v>237</v>
      </c>
      <c r="D61" s="10" t="s">
        <v>87</v>
      </c>
      <c r="E61" s="10" t="s">
        <v>18</v>
      </c>
      <c r="F61" s="10" t="s">
        <v>18</v>
      </c>
      <c r="G61" s="10" t="s">
        <v>18</v>
      </c>
      <c r="H61" s="10" t="s">
        <v>18</v>
      </c>
      <c r="I61" s="10" t="s">
        <v>18</v>
      </c>
      <c r="J61" s="10" t="s">
        <v>18</v>
      </c>
      <c r="K61" s="10" t="s">
        <v>18</v>
      </c>
      <c r="L61" s="11" t="s">
        <v>87</v>
      </c>
      <c r="M61" s="8">
        <f>3</f>
        <v>3</v>
      </c>
      <c r="N61" s="8">
        <v>0</v>
      </c>
      <c r="O61" s="8">
        <v>3</v>
      </c>
    </row>
    <row r="62" spans="1:15" ht="15.75" customHeight="1" x14ac:dyDescent="0.2">
      <c r="A62" s="12">
        <v>10</v>
      </c>
      <c r="B62" s="9" t="s">
        <v>57</v>
      </c>
      <c r="C62" s="9" t="s">
        <v>58</v>
      </c>
      <c r="D62" s="10" t="s">
        <v>414</v>
      </c>
      <c r="E62" s="10" t="s">
        <v>415</v>
      </c>
      <c r="F62" s="10" t="s">
        <v>59</v>
      </c>
      <c r="G62" s="10" t="s">
        <v>18</v>
      </c>
      <c r="H62" s="10" t="s">
        <v>44</v>
      </c>
      <c r="I62" s="10" t="s">
        <v>18</v>
      </c>
      <c r="J62" s="10" t="s">
        <v>18</v>
      </c>
      <c r="K62" s="10" t="s">
        <v>18</v>
      </c>
      <c r="L62" s="11" t="s">
        <v>60</v>
      </c>
      <c r="M62" s="8">
        <v>2</v>
      </c>
      <c r="N62" s="8">
        <v>0</v>
      </c>
      <c r="O62" s="8">
        <v>2</v>
      </c>
    </row>
    <row r="63" spans="1:15" ht="15.75" customHeight="1" x14ac:dyDescent="0.2">
      <c r="A63" s="12">
        <v>18</v>
      </c>
      <c r="B63" s="9" t="s">
        <v>89</v>
      </c>
      <c r="C63" s="9" t="s">
        <v>90</v>
      </c>
      <c r="D63" s="10" t="s">
        <v>44</v>
      </c>
      <c r="E63" s="10" t="s">
        <v>18</v>
      </c>
      <c r="F63" s="10" t="s">
        <v>44</v>
      </c>
      <c r="G63" s="10" t="s">
        <v>18</v>
      </c>
      <c r="H63" s="10" t="s">
        <v>18</v>
      </c>
      <c r="I63" s="10" t="s">
        <v>18</v>
      </c>
      <c r="J63" s="10" t="s">
        <v>18</v>
      </c>
      <c r="K63" s="10" t="s">
        <v>18</v>
      </c>
      <c r="L63" s="11" t="s">
        <v>60</v>
      </c>
      <c r="M63" s="8">
        <f t="shared" ref="M63:M64" si="2">2</f>
        <v>2</v>
      </c>
      <c r="N63" s="8">
        <v>0</v>
      </c>
      <c r="O63" s="8">
        <v>2</v>
      </c>
    </row>
    <row r="64" spans="1:15" ht="15.75" customHeight="1" x14ac:dyDescent="0.2">
      <c r="A64" s="12">
        <v>22</v>
      </c>
      <c r="B64" s="13" t="s">
        <v>100</v>
      </c>
      <c r="C64" s="13" t="s">
        <v>101</v>
      </c>
      <c r="D64" s="10" t="s">
        <v>44</v>
      </c>
      <c r="E64" s="10" t="s">
        <v>18</v>
      </c>
      <c r="F64" s="10" t="s">
        <v>18</v>
      </c>
      <c r="G64" s="10" t="s">
        <v>18</v>
      </c>
      <c r="H64" s="10" t="s">
        <v>18</v>
      </c>
      <c r="I64" s="10" t="s">
        <v>18</v>
      </c>
      <c r="J64" s="10" t="s">
        <v>44</v>
      </c>
      <c r="K64" s="10" t="s">
        <v>18</v>
      </c>
      <c r="L64" s="11" t="s">
        <v>60</v>
      </c>
      <c r="M64" s="8">
        <f t="shared" si="2"/>
        <v>2</v>
      </c>
      <c r="N64" s="8">
        <v>0</v>
      </c>
      <c r="O64" s="8">
        <v>2</v>
      </c>
    </row>
    <row r="65" spans="1:15" ht="15.75" customHeight="1" x14ac:dyDescent="0.2">
      <c r="A65" s="5">
        <v>37</v>
      </c>
      <c r="B65" s="9" t="s">
        <v>143</v>
      </c>
      <c r="C65" s="9" t="s">
        <v>144</v>
      </c>
      <c r="D65" s="10" t="s">
        <v>416</v>
      </c>
      <c r="E65" s="10" t="s">
        <v>18</v>
      </c>
      <c r="F65" s="10" t="s">
        <v>42</v>
      </c>
      <c r="G65" s="10" t="s">
        <v>18</v>
      </c>
      <c r="H65" s="10" t="s">
        <v>18</v>
      </c>
      <c r="I65" s="10" t="s">
        <v>18</v>
      </c>
      <c r="J65" s="10" t="s">
        <v>18</v>
      </c>
      <c r="K65" s="10" t="s">
        <v>18</v>
      </c>
      <c r="L65" s="11" t="s">
        <v>60</v>
      </c>
      <c r="M65" s="8">
        <v>2</v>
      </c>
      <c r="N65" s="8">
        <v>0</v>
      </c>
      <c r="O65" s="8">
        <v>2</v>
      </c>
    </row>
    <row r="66" spans="1:15" ht="15.75" customHeight="1" x14ac:dyDescent="0.2">
      <c r="A66" s="7">
        <v>69</v>
      </c>
      <c r="B66" s="14" t="s">
        <v>265</v>
      </c>
      <c r="C66" s="14" t="s">
        <v>266</v>
      </c>
      <c r="D66" s="10" t="s">
        <v>42</v>
      </c>
      <c r="E66" s="10" t="s">
        <v>18</v>
      </c>
      <c r="F66" s="10" t="s">
        <v>18</v>
      </c>
      <c r="G66" s="10" t="s">
        <v>42</v>
      </c>
      <c r="H66" s="10" t="s">
        <v>18</v>
      </c>
      <c r="I66" s="10" t="s">
        <v>18</v>
      </c>
      <c r="J66" s="10" t="s">
        <v>18</v>
      </c>
      <c r="K66" s="10" t="s">
        <v>18</v>
      </c>
      <c r="L66" s="11" t="s">
        <v>60</v>
      </c>
      <c r="M66" s="8">
        <v>2</v>
      </c>
      <c r="N66" s="8">
        <v>0</v>
      </c>
      <c r="O66" s="8">
        <v>2</v>
      </c>
    </row>
    <row r="67" spans="1:15" ht="15.75" customHeight="1" x14ac:dyDescent="0.2">
      <c r="A67" s="7">
        <v>85</v>
      </c>
      <c r="B67" s="9" t="s">
        <v>311</v>
      </c>
      <c r="C67" s="9" t="s">
        <v>312</v>
      </c>
      <c r="D67" s="10" t="s">
        <v>417</v>
      </c>
      <c r="E67" s="10" t="s">
        <v>18</v>
      </c>
      <c r="F67" s="10" t="s">
        <v>18</v>
      </c>
      <c r="G67" s="10" t="s">
        <v>18</v>
      </c>
      <c r="H67" s="10" t="s">
        <v>42</v>
      </c>
      <c r="I67" s="10" t="s">
        <v>18</v>
      </c>
      <c r="J67" s="10" t="s">
        <v>18</v>
      </c>
      <c r="K67" s="10" t="s">
        <v>18</v>
      </c>
      <c r="L67" s="11" t="s">
        <v>60</v>
      </c>
      <c r="M67" s="8">
        <v>2</v>
      </c>
      <c r="N67" s="8">
        <v>0</v>
      </c>
      <c r="O67" s="8">
        <v>2</v>
      </c>
    </row>
    <row r="68" spans="1:15" ht="15.75" customHeight="1" x14ac:dyDescent="0.2">
      <c r="A68" s="5">
        <v>26</v>
      </c>
      <c r="B68" s="9" t="s">
        <v>110</v>
      </c>
      <c r="C68" s="9" t="s">
        <v>111</v>
      </c>
      <c r="D68" s="10" t="s">
        <v>418</v>
      </c>
      <c r="E68" s="10" t="s">
        <v>44</v>
      </c>
      <c r="F68" s="10" t="s">
        <v>49</v>
      </c>
      <c r="G68" s="10" t="s">
        <v>18</v>
      </c>
      <c r="H68" s="10" t="s">
        <v>18</v>
      </c>
      <c r="I68" s="10" t="s">
        <v>18</v>
      </c>
      <c r="J68" s="10" t="s">
        <v>18</v>
      </c>
      <c r="K68" s="10" t="s">
        <v>18</v>
      </c>
      <c r="L68" s="11" t="s">
        <v>112</v>
      </c>
      <c r="M68" s="8">
        <f>2</f>
        <v>2</v>
      </c>
      <c r="N68" s="8">
        <v>1</v>
      </c>
      <c r="O68" s="8">
        <v>1</v>
      </c>
    </row>
    <row r="69" spans="1:15" ht="15.75" customHeight="1" x14ac:dyDescent="0.2">
      <c r="A69" s="5">
        <v>68</v>
      </c>
      <c r="B69" s="9" t="s">
        <v>262</v>
      </c>
      <c r="C69" s="9" t="s">
        <v>263</v>
      </c>
      <c r="D69" s="10" t="s">
        <v>156</v>
      </c>
      <c r="E69" s="10" t="s">
        <v>18</v>
      </c>
      <c r="F69" s="10" t="s">
        <v>37</v>
      </c>
      <c r="G69" s="10" t="s">
        <v>18</v>
      </c>
      <c r="H69" s="10" t="s">
        <v>18</v>
      </c>
      <c r="I69" s="10" t="s">
        <v>18</v>
      </c>
      <c r="J69" s="10" t="s">
        <v>49</v>
      </c>
      <c r="K69" s="10" t="s">
        <v>18</v>
      </c>
      <c r="L69" s="11" t="s">
        <v>264</v>
      </c>
      <c r="M69" s="8">
        <v>5</v>
      </c>
      <c r="N69" s="8">
        <v>1</v>
      </c>
      <c r="O69" s="8">
        <v>1</v>
      </c>
    </row>
    <row r="70" spans="1:15" ht="15.75" customHeight="1" x14ac:dyDescent="0.2">
      <c r="A70" s="5">
        <v>12</v>
      </c>
      <c r="B70" s="9" t="s">
        <v>65</v>
      </c>
      <c r="C70" s="9" t="s">
        <v>66</v>
      </c>
      <c r="D70" s="10" t="s">
        <v>419</v>
      </c>
      <c r="E70" s="10" t="s">
        <v>18</v>
      </c>
      <c r="F70" s="10" t="s">
        <v>18</v>
      </c>
      <c r="G70" s="10" t="s">
        <v>18</v>
      </c>
      <c r="H70" s="10" t="s">
        <v>18</v>
      </c>
      <c r="I70" s="10" t="s">
        <v>18</v>
      </c>
      <c r="J70" s="10" t="s">
        <v>18</v>
      </c>
      <c r="K70" s="10" t="s">
        <v>49</v>
      </c>
      <c r="L70" s="11" t="s">
        <v>67</v>
      </c>
      <c r="M70" s="8">
        <v>1</v>
      </c>
      <c r="N70" s="8">
        <v>1</v>
      </c>
      <c r="O70" s="8">
        <v>1</v>
      </c>
    </row>
    <row r="71" spans="1:15" ht="15.75" customHeight="1" x14ac:dyDescent="0.2">
      <c r="A71" s="5">
        <v>11</v>
      </c>
      <c r="B71" s="9" t="s">
        <v>61</v>
      </c>
      <c r="C71" s="9" t="s">
        <v>62</v>
      </c>
      <c r="D71" s="10" t="s">
        <v>420</v>
      </c>
      <c r="E71" s="10" t="s">
        <v>17</v>
      </c>
      <c r="F71" s="10" t="s">
        <v>63</v>
      </c>
      <c r="G71" s="10" t="s">
        <v>18</v>
      </c>
      <c r="H71" s="10" t="s">
        <v>18</v>
      </c>
      <c r="I71" s="10" t="s">
        <v>18</v>
      </c>
      <c r="J71" s="10" t="s">
        <v>18</v>
      </c>
      <c r="K71" s="10" t="s">
        <v>44</v>
      </c>
      <c r="L71" s="11" t="s">
        <v>336</v>
      </c>
      <c r="M71" s="8">
        <v>13</v>
      </c>
      <c r="N71" s="8">
        <v>0</v>
      </c>
      <c r="O71" s="8">
        <v>1</v>
      </c>
    </row>
    <row r="72" spans="1:15" ht="15.75" customHeight="1" x14ac:dyDescent="0.2">
      <c r="A72" s="5">
        <v>25</v>
      </c>
      <c r="B72" s="9" t="s">
        <v>108</v>
      </c>
      <c r="C72" s="9" t="s">
        <v>109</v>
      </c>
      <c r="D72" s="10" t="s">
        <v>44</v>
      </c>
      <c r="E72" s="10" t="s">
        <v>18</v>
      </c>
      <c r="F72" s="10" t="s">
        <v>18</v>
      </c>
      <c r="G72" s="10" t="s">
        <v>18</v>
      </c>
      <c r="H72" s="10" t="s">
        <v>18</v>
      </c>
      <c r="I72" s="10" t="s">
        <v>18</v>
      </c>
      <c r="J72" s="10" t="s">
        <v>18</v>
      </c>
      <c r="K72" s="10" t="s">
        <v>18</v>
      </c>
      <c r="L72" s="11" t="s">
        <v>59</v>
      </c>
      <c r="M72" s="8">
        <f>1</f>
        <v>1</v>
      </c>
      <c r="N72" s="8">
        <v>0</v>
      </c>
      <c r="O72" s="8">
        <v>1</v>
      </c>
    </row>
    <row r="73" spans="1:15" ht="15.75" customHeight="1" x14ac:dyDescent="0.2">
      <c r="A73" s="7">
        <v>33</v>
      </c>
      <c r="B73" s="9" t="s">
        <v>134</v>
      </c>
      <c r="C73" s="9" t="s">
        <v>135</v>
      </c>
      <c r="D73" s="10" t="s">
        <v>421</v>
      </c>
      <c r="E73" s="10" t="s">
        <v>18</v>
      </c>
      <c r="F73" s="10" t="s">
        <v>18</v>
      </c>
      <c r="G73" s="10" t="s">
        <v>18</v>
      </c>
      <c r="H73" s="10" t="s">
        <v>18</v>
      </c>
      <c r="I73" s="10" t="s">
        <v>18</v>
      </c>
      <c r="J73" s="10" t="s">
        <v>18</v>
      </c>
      <c r="K73" s="10" t="s">
        <v>44</v>
      </c>
      <c r="L73" s="11" t="s">
        <v>59</v>
      </c>
      <c r="M73" s="8">
        <v>1</v>
      </c>
      <c r="N73" s="8">
        <v>0</v>
      </c>
      <c r="O73" s="8">
        <v>1</v>
      </c>
    </row>
    <row r="74" spans="1:15" ht="15.75" customHeight="1" x14ac:dyDescent="0.2">
      <c r="A74" s="5">
        <v>34</v>
      </c>
      <c r="B74" s="9" t="s">
        <v>136</v>
      </c>
      <c r="C74" s="9" t="s">
        <v>137</v>
      </c>
      <c r="D74" s="10" t="s">
        <v>44</v>
      </c>
      <c r="E74" s="10" t="s">
        <v>18</v>
      </c>
      <c r="F74" s="10" t="s">
        <v>18</v>
      </c>
      <c r="G74" s="10" t="s">
        <v>18</v>
      </c>
      <c r="H74" s="10" t="s">
        <v>18</v>
      </c>
      <c r="I74" s="10" t="s">
        <v>18</v>
      </c>
      <c r="J74" s="10" t="s">
        <v>18</v>
      </c>
      <c r="K74" s="10" t="s">
        <v>18</v>
      </c>
      <c r="L74" s="11" t="s">
        <v>59</v>
      </c>
      <c r="M74" s="8">
        <f>1</f>
        <v>1</v>
      </c>
      <c r="N74" s="8">
        <v>0</v>
      </c>
      <c r="O74" s="8">
        <v>1</v>
      </c>
    </row>
    <row r="75" spans="1:15" ht="15.75" customHeight="1" x14ac:dyDescent="0.2">
      <c r="A75" s="5">
        <v>81</v>
      </c>
      <c r="B75" s="9" t="s">
        <v>301</v>
      </c>
      <c r="C75" s="9" t="s">
        <v>302</v>
      </c>
      <c r="D75" s="10" t="s">
        <v>422</v>
      </c>
      <c r="E75" s="10" t="s">
        <v>18</v>
      </c>
      <c r="F75" s="10" t="s">
        <v>44</v>
      </c>
      <c r="G75" s="10" t="s">
        <v>18</v>
      </c>
      <c r="H75" s="10" t="s">
        <v>18</v>
      </c>
      <c r="I75" s="10" t="s">
        <v>18</v>
      </c>
      <c r="J75" s="10" t="s">
        <v>18</v>
      </c>
      <c r="K75" s="10" t="s">
        <v>18</v>
      </c>
      <c r="L75" s="11" t="s">
        <v>59</v>
      </c>
      <c r="M75" s="8">
        <v>1</v>
      </c>
      <c r="N75" s="8">
        <v>0</v>
      </c>
      <c r="O75" s="8">
        <v>1</v>
      </c>
    </row>
    <row r="76" spans="1:15" ht="15.75" customHeight="1" x14ac:dyDescent="0.2">
      <c r="A76" s="5">
        <v>82</v>
      </c>
      <c r="B76" s="9" t="s">
        <v>303</v>
      </c>
      <c r="C76" s="9" t="s">
        <v>304</v>
      </c>
      <c r="D76" s="10" t="s">
        <v>423</v>
      </c>
      <c r="E76" s="10" t="s">
        <v>44</v>
      </c>
      <c r="F76" s="10" t="s">
        <v>44</v>
      </c>
      <c r="G76" s="10" t="s">
        <v>18</v>
      </c>
      <c r="H76" s="10" t="s">
        <v>18</v>
      </c>
      <c r="I76" s="10" t="s">
        <v>18</v>
      </c>
      <c r="J76" s="10" t="s">
        <v>18</v>
      </c>
      <c r="K76" s="10" t="s">
        <v>18</v>
      </c>
      <c r="L76" s="11" t="s">
        <v>59</v>
      </c>
      <c r="M76" s="8">
        <v>1</v>
      </c>
      <c r="N76" s="8">
        <v>0</v>
      </c>
      <c r="O76" s="8">
        <v>1</v>
      </c>
    </row>
    <row r="77" spans="1:15" ht="15.75" customHeight="1" x14ac:dyDescent="0.2">
      <c r="A77" s="7">
        <v>3</v>
      </c>
      <c r="B77" s="9" t="s">
        <v>22</v>
      </c>
      <c r="C77" s="9" t="s">
        <v>23</v>
      </c>
      <c r="D77" s="10" t="s">
        <v>424</v>
      </c>
      <c r="E77" s="10" t="s">
        <v>24</v>
      </c>
      <c r="F77" s="10" t="s">
        <v>18</v>
      </c>
      <c r="G77" s="10" t="s">
        <v>18</v>
      </c>
      <c r="H77" s="10" t="s">
        <v>25</v>
      </c>
      <c r="I77" s="10" t="s">
        <v>18</v>
      </c>
      <c r="J77" s="10" t="s">
        <v>18</v>
      </c>
      <c r="K77" s="10" t="s">
        <v>18</v>
      </c>
      <c r="L77" s="11" t="s">
        <v>26</v>
      </c>
      <c r="M77" s="8">
        <v>7</v>
      </c>
      <c r="N77" s="8">
        <v>0</v>
      </c>
      <c r="O77" s="8">
        <v>0</v>
      </c>
    </row>
    <row r="78" spans="1:15" ht="15.75" customHeight="1" x14ac:dyDescent="0.2">
      <c r="A78" s="5">
        <v>16</v>
      </c>
      <c r="B78" s="9" t="s">
        <v>82</v>
      </c>
      <c r="C78" s="9" t="s">
        <v>83</v>
      </c>
      <c r="D78" s="10" t="s">
        <v>425</v>
      </c>
      <c r="E78" s="10" t="s">
        <v>17</v>
      </c>
      <c r="F78" s="10" t="s">
        <v>18</v>
      </c>
      <c r="G78" s="10" t="s">
        <v>84</v>
      </c>
      <c r="H78" s="10" t="s">
        <v>18</v>
      </c>
      <c r="I78" s="10" t="s">
        <v>18</v>
      </c>
      <c r="J78" s="10" t="s">
        <v>18</v>
      </c>
      <c r="K78" s="10" t="s">
        <v>18</v>
      </c>
      <c r="L78" s="11" t="s">
        <v>26</v>
      </c>
      <c r="M78" s="8">
        <v>7</v>
      </c>
      <c r="N78" s="8">
        <v>0</v>
      </c>
      <c r="O78" s="8">
        <v>0</v>
      </c>
    </row>
    <row r="79" spans="1:15" ht="15.75" customHeight="1" x14ac:dyDescent="0.2">
      <c r="A79" s="5">
        <v>5</v>
      </c>
      <c r="B79" s="9" t="s">
        <v>31</v>
      </c>
      <c r="C79" s="9" t="s">
        <v>32</v>
      </c>
      <c r="D79" s="10" t="s">
        <v>426</v>
      </c>
      <c r="E79" s="10" t="s">
        <v>33</v>
      </c>
      <c r="F79" s="10" t="s">
        <v>18</v>
      </c>
      <c r="G79" s="10" t="s">
        <v>18</v>
      </c>
      <c r="H79" s="10" t="s">
        <v>18</v>
      </c>
      <c r="I79" s="10" t="s">
        <v>18</v>
      </c>
      <c r="J79" s="10" t="s">
        <v>18</v>
      </c>
      <c r="K79" s="10" t="s">
        <v>18</v>
      </c>
      <c r="L79" s="11" t="s">
        <v>34</v>
      </c>
      <c r="M79" s="8">
        <v>3</v>
      </c>
      <c r="N79" s="8">
        <v>0</v>
      </c>
      <c r="O79" s="8">
        <v>0</v>
      </c>
    </row>
    <row r="80" spans="1:15" ht="15.75" customHeight="1" x14ac:dyDescent="0.2">
      <c r="A80" s="5">
        <v>6</v>
      </c>
      <c r="B80" s="9" t="s">
        <v>35</v>
      </c>
      <c r="C80" s="9" t="s">
        <v>36</v>
      </c>
      <c r="D80" s="10" t="s">
        <v>37</v>
      </c>
      <c r="E80" s="10" t="s">
        <v>18</v>
      </c>
      <c r="F80" s="10" t="s">
        <v>18</v>
      </c>
      <c r="G80" s="10" t="s">
        <v>18</v>
      </c>
      <c r="H80" s="10" t="s">
        <v>18</v>
      </c>
      <c r="I80" s="10" t="s">
        <v>18</v>
      </c>
      <c r="J80" s="10" t="s">
        <v>18</v>
      </c>
      <c r="K80" s="10" t="s">
        <v>38</v>
      </c>
      <c r="L80" s="11" t="s">
        <v>39</v>
      </c>
      <c r="M80" s="8">
        <v>3</v>
      </c>
      <c r="N80" s="8">
        <v>0</v>
      </c>
      <c r="O80" s="8">
        <v>0</v>
      </c>
    </row>
    <row r="81" spans="1:15" ht="15.75" customHeight="1" x14ac:dyDescent="0.2">
      <c r="A81" s="5">
        <v>1</v>
      </c>
      <c r="B81" s="9" t="s">
        <v>15</v>
      </c>
      <c r="C81" s="9" t="s">
        <v>16</v>
      </c>
      <c r="D81" s="10" t="s">
        <v>427</v>
      </c>
      <c r="E81" s="10" t="s">
        <v>17</v>
      </c>
      <c r="F81" s="10" t="s">
        <v>18</v>
      </c>
      <c r="G81" s="10" t="s">
        <v>18</v>
      </c>
      <c r="H81" s="10" t="s">
        <v>18</v>
      </c>
      <c r="I81" s="10" t="s">
        <v>18</v>
      </c>
      <c r="J81" s="10" t="s">
        <v>18</v>
      </c>
      <c r="K81" s="10" t="s">
        <v>18</v>
      </c>
      <c r="L81" s="11" t="s">
        <v>19</v>
      </c>
      <c r="M81" s="8">
        <v>2</v>
      </c>
      <c r="N81" s="8">
        <v>0</v>
      </c>
      <c r="O81" s="8">
        <v>0</v>
      </c>
    </row>
    <row r="82" spans="1:15" ht="15.75" customHeight="1" x14ac:dyDescent="0.2">
      <c r="A82" s="7">
        <v>4</v>
      </c>
      <c r="B82" s="9" t="s">
        <v>27</v>
      </c>
      <c r="C82" s="9" t="s">
        <v>28</v>
      </c>
      <c r="D82" s="10" t="s">
        <v>428</v>
      </c>
      <c r="E82" s="10" t="s">
        <v>18</v>
      </c>
      <c r="F82" s="10" t="s">
        <v>18</v>
      </c>
      <c r="G82" s="10" t="s">
        <v>18</v>
      </c>
      <c r="H82" s="10" t="s">
        <v>29</v>
      </c>
      <c r="I82" s="10" t="s">
        <v>18</v>
      </c>
      <c r="J82" s="10" t="s">
        <v>18</v>
      </c>
      <c r="K82" s="10" t="s">
        <v>18</v>
      </c>
      <c r="L82" s="11" t="s">
        <v>30</v>
      </c>
      <c r="M82" s="8">
        <v>2</v>
      </c>
      <c r="N82" s="8">
        <v>0</v>
      </c>
      <c r="O82" s="8">
        <v>0</v>
      </c>
    </row>
    <row r="83" spans="1:15" ht="15.75" customHeight="1" x14ac:dyDescent="0.2">
      <c r="A83" s="7">
        <v>2</v>
      </c>
      <c r="B83" s="9" t="s">
        <v>20</v>
      </c>
      <c r="C83" s="9" t="s">
        <v>21</v>
      </c>
      <c r="D83" s="10" t="s">
        <v>18</v>
      </c>
      <c r="E83" s="10" t="s">
        <v>18</v>
      </c>
      <c r="F83" s="10" t="s">
        <v>18</v>
      </c>
      <c r="G83" s="10" t="s">
        <v>18</v>
      </c>
      <c r="H83" s="10" t="s">
        <v>18</v>
      </c>
      <c r="I83" s="10" t="s">
        <v>18</v>
      </c>
      <c r="J83" s="10" t="s">
        <v>18</v>
      </c>
      <c r="K83" s="10" t="s">
        <v>18</v>
      </c>
      <c r="L83" s="11" t="s">
        <v>18</v>
      </c>
      <c r="M83" s="8">
        <v>0</v>
      </c>
      <c r="N83" s="8">
        <v>0</v>
      </c>
      <c r="O83" s="8">
        <v>0</v>
      </c>
    </row>
    <row r="84" spans="1:15" ht="15.75" customHeight="1" x14ac:dyDescent="0.2">
      <c r="A84" s="7">
        <v>21</v>
      </c>
      <c r="B84" s="9" t="s">
        <v>98</v>
      </c>
      <c r="C84" s="9" t="s">
        <v>99</v>
      </c>
      <c r="D84" s="10" t="s">
        <v>18</v>
      </c>
      <c r="E84" s="10" t="s">
        <v>18</v>
      </c>
      <c r="F84" s="10" t="s">
        <v>18</v>
      </c>
      <c r="G84" s="10" t="s">
        <v>18</v>
      </c>
      <c r="H84" s="10" t="s">
        <v>18</v>
      </c>
      <c r="I84" s="10" t="s">
        <v>18</v>
      </c>
      <c r="J84" s="10" t="s">
        <v>18</v>
      </c>
      <c r="K84" s="10" t="s">
        <v>18</v>
      </c>
      <c r="L84" s="11" t="s">
        <v>18</v>
      </c>
      <c r="M84" s="8">
        <v>0</v>
      </c>
      <c r="N84" s="8">
        <v>0</v>
      </c>
      <c r="O84" s="8">
        <v>0</v>
      </c>
    </row>
    <row r="85" spans="1:15" ht="15.75" customHeight="1" x14ac:dyDescent="0.2">
      <c r="A85" s="7">
        <v>23</v>
      </c>
      <c r="B85" s="9" t="s">
        <v>102</v>
      </c>
      <c r="C85" s="9" t="s">
        <v>103</v>
      </c>
      <c r="D85" s="10" t="s">
        <v>18</v>
      </c>
      <c r="E85" s="10" t="s">
        <v>18</v>
      </c>
      <c r="F85" s="10" t="s">
        <v>18</v>
      </c>
      <c r="G85" s="10" t="s">
        <v>18</v>
      </c>
      <c r="H85" s="10" t="s">
        <v>18</v>
      </c>
      <c r="I85" s="10" t="s">
        <v>18</v>
      </c>
      <c r="J85" s="10" t="s">
        <v>18</v>
      </c>
      <c r="K85" s="10" t="s">
        <v>18</v>
      </c>
      <c r="L85" s="11" t="s">
        <v>18</v>
      </c>
      <c r="M85" s="8">
        <v>0</v>
      </c>
      <c r="N85" s="8">
        <v>0</v>
      </c>
      <c r="O85" s="8">
        <v>0</v>
      </c>
    </row>
    <row r="86" spans="1:15" ht="15.75" customHeight="1" x14ac:dyDescent="0.2">
      <c r="A86" s="7">
        <v>28</v>
      </c>
      <c r="B86" s="9" t="s">
        <v>117</v>
      </c>
      <c r="C86" s="9" t="s">
        <v>118</v>
      </c>
      <c r="D86" s="10" t="s">
        <v>18</v>
      </c>
      <c r="E86" s="10" t="s">
        <v>18</v>
      </c>
      <c r="F86" s="10" t="s">
        <v>18</v>
      </c>
      <c r="G86" s="10" t="s">
        <v>18</v>
      </c>
      <c r="H86" s="10" t="s">
        <v>18</v>
      </c>
      <c r="I86" s="10" t="s">
        <v>18</v>
      </c>
      <c r="J86" s="10" t="s">
        <v>18</v>
      </c>
      <c r="K86" s="10" t="s">
        <v>18</v>
      </c>
      <c r="L86" s="11" t="s">
        <v>18</v>
      </c>
      <c r="M86" s="8">
        <v>0</v>
      </c>
      <c r="N86" s="8">
        <v>0</v>
      </c>
      <c r="O86" s="8">
        <v>0</v>
      </c>
    </row>
    <row r="87" spans="1:15" ht="15.75" customHeight="1" x14ac:dyDescent="0.2">
      <c r="A87" s="7">
        <v>36</v>
      </c>
      <c r="B87" s="9" t="s">
        <v>141</v>
      </c>
      <c r="C87" s="9" t="s">
        <v>142</v>
      </c>
      <c r="D87" s="10" t="s">
        <v>18</v>
      </c>
      <c r="E87" s="10" t="s">
        <v>18</v>
      </c>
      <c r="F87" s="10" t="s">
        <v>18</v>
      </c>
      <c r="G87" s="10" t="s">
        <v>18</v>
      </c>
      <c r="H87" s="10" t="s">
        <v>18</v>
      </c>
      <c r="I87" s="10" t="s">
        <v>18</v>
      </c>
      <c r="J87" s="10" t="s">
        <v>18</v>
      </c>
      <c r="K87" s="10" t="s">
        <v>18</v>
      </c>
      <c r="L87" s="11" t="s">
        <v>18</v>
      </c>
      <c r="M87" s="8">
        <v>0</v>
      </c>
      <c r="N87" s="8">
        <v>0</v>
      </c>
      <c r="O87" s="8">
        <v>0</v>
      </c>
    </row>
    <row r="88" spans="1:15" ht="15.75" customHeight="1" x14ac:dyDescent="0.2">
      <c r="A88" s="7">
        <v>59</v>
      </c>
      <c r="B88" s="13" t="s">
        <v>227</v>
      </c>
      <c r="C88" s="13" t="s">
        <v>228</v>
      </c>
      <c r="D88" s="10" t="s">
        <v>18</v>
      </c>
      <c r="E88" s="10" t="s">
        <v>18</v>
      </c>
      <c r="F88" s="10" t="s">
        <v>18</v>
      </c>
      <c r="G88" s="10" t="s">
        <v>18</v>
      </c>
      <c r="H88" s="10" t="s">
        <v>18</v>
      </c>
      <c r="I88" s="10" t="s">
        <v>18</v>
      </c>
      <c r="J88" s="10" t="s">
        <v>18</v>
      </c>
      <c r="K88" s="10" t="s">
        <v>18</v>
      </c>
      <c r="L88" s="11" t="s">
        <v>18</v>
      </c>
      <c r="M88" s="8">
        <v>0</v>
      </c>
      <c r="N88" s="8">
        <v>0</v>
      </c>
      <c r="O88" s="8">
        <v>0</v>
      </c>
    </row>
    <row r="89" spans="1:15" ht="15.75" customHeight="1" x14ac:dyDescent="0.2"/>
    <row r="90" spans="1:15" ht="15.75" customHeight="1" x14ac:dyDescent="0.2"/>
    <row r="91" spans="1:15" ht="15.75" customHeight="1" x14ac:dyDescent="0.2"/>
    <row r="92" spans="1:15" ht="15.75" customHeight="1" x14ac:dyDescent="0.2"/>
    <row r="93" spans="1:15" ht="15.75" customHeight="1" x14ac:dyDescent="0.2"/>
    <row r="94" spans="1:15" ht="15.75" customHeight="1" x14ac:dyDescent="0.2"/>
    <row r="95" spans="1:15" ht="15.75" customHeight="1" x14ac:dyDescent="0.2"/>
    <row r="96" spans="1:1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00"/>
  <sheetViews>
    <sheetView workbookViewId="0"/>
  </sheetViews>
  <sheetFormatPr defaultColWidth="12.625" defaultRowHeight="15" customHeight="1" x14ac:dyDescent="0.2"/>
  <cols>
    <col min="1" max="1" width="21.25" customWidth="1"/>
    <col min="2" max="2" width="21.75" customWidth="1"/>
    <col min="3" max="14" width="7.625" customWidth="1"/>
    <col min="15" max="15" width="13" customWidth="1"/>
    <col min="16" max="26" width="7.625" customWidth="1"/>
  </cols>
  <sheetData>
    <row r="1" spans="1:18" ht="45" x14ac:dyDescent="0.2">
      <c r="A1" s="28" t="s">
        <v>1</v>
      </c>
      <c r="B1" s="29" t="s">
        <v>2</v>
      </c>
      <c r="C1" s="29" t="s">
        <v>429</v>
      </c>
      <c r="D1" s="29" t="s">
        <v>430</v>
      </c>
      <c r="E1" s="29" t="s">
        <v>431</v>
      </c>
      <c r="F1" s="30" t="s">
        <v>432</v>
      </c>
      <c r="G1" s="30" t="s">
        <v>433</v>
      </c>
      <c r="H1" s="29" t="s">
        <v>4</v>
      </c>
      <c r="I1" s="29" t="s">
        <v>5</v>
      </c>
      <c r="J1" s="29" t="s">
        <v>6</v>
      </c>
      <c r="K1" s="29" t="s">
        <v>7</v>
      </c>
      <c r="L1" s="29" t="s">
        <v>8</v>
      </c>
      <c r="M1" s="29" t="s">
        <v>9</v>
      </c>
      <c r="N1" s="29" t="s">
        <v>10</v>
      </c>
      <c r="O1" s="29" t="s">
        <v>434</v>
      </c>
      <c r="P1" s="29" t="s">
        <v>435</v>
      </c>
      <c r="Q1" s="29" t="s">
        <v>13</v>
      </c>
      <c r="R1" s="31" t="s">
        <v>14</v>
      </c>
    </row>
    <row r="2" spans="1:18" x14ac:dyDescent="0.25">
      <c r="A2" s="23" t="s">
        <v>229</v>
      </c>
      <c r="B2" s="23" t="s">
        <v>230</v>
      </c>
      <c r="C2" s="23" t="s">
        <v>67</v>
      </c>
      <c r="D2" s="23" t="s">
        <v>436</v>
      </c>
      <c r="E2" s="23" t="s">
        <v>436</v>
      </c>
      <c r="F2" s="23" t="s">
        <v>436</v>
      </c>
      <c r="G2" s="23" t="s">
        <v>437</v>
      </c>
      <c r="H2" s="23" t="s">
        <v>157</v>
      </c>
      <c r="I2" s="23" t="s">
        <v>232</v>
      </c>
      <c r="J2" s="23" t="s">
        <v>49</v>
      </c>
      <c r="K2" s="23" t="s">
        <v>233</v>
      </c>
      <c r="L2" s="23" t="s">
        <v>180</v>
      </c>
      <c r="M2" s="23" t="s">
        <v>234</v>
      </c>
      <c r="N2" s="23" t="s">
        <v>126</v>
      </c>
      <c r="O2" s="23" t="s">
        <v>321</v>
      </c>
      <c r="P2" s="32">
        <f>61+24</f>
        <v>85</v>
      </c>
      <c r="Q2" s="32">
        <v>61</v>
      </c>
      <c r="R2" s="32">
        <v>85</v>
      </c>
    </row>
    <row r="3" spans="1:18" x14ac:dyDescent="0.25">
      <c r="A3" s="20" t="s">
        <v>196</v>
      </c>
      <c r="B3" s="20" t="s">
        <v>197</v>
      </c>
      <c r="C3" s="20" t="s">
        <v>18</v>
      </c>
      <c r="D3" s="20" t="s">
        <v>438</v>
      </c>
      <c r="E3" s="20" t="s">
        <v>59</v>
      </c>
      <c r="F3" s="20" t="s">
        <v>439</v>
      </c>
      <c r="G3" s="20" t="s">
        <v>59</v>
      </c>
      <c r="H3" s="20" t="s">
        <v>18</v>
      </c>
      <c r="I3" s="20" t="s">
        <v>44</v>
      </c>
      <c r="J3" s="20" t="s">
        <v>44</v>
      </c>
      <c r="K3" s="20" t="s">
        <v>115</v>
      </c>
      <c r="L3" s="20" t="s">
        <v>185</v>
      </c>
      <c r="M3" s="20" t="s">
        <v>199</v>
      </c>
      <c r="N3" s="20" t="s">
        <v>126</v>
      </c>
      <c r="O3" s="20" t="s">
        <v>322</v>
      </c>
      <c r="P3" s="33">
        <f>35+5</f>
        <v>40</v>
      </c>
      <c r="Q3" s="33">
        <v>5</v>
      </c>
      <c r="R3" s="33">
        <v>40</v>
      </c>
    </row>
    <row r="4" spans="1:18" ht="30" x14ac:dyDescent="0.25">
      <c r="A4" s="19" t="s">
        <v>177</v>
      </c>
      <c r="B4" s="19" t="s">
        <v>178</v>
      </c>
      <c r="C4" s="19" t="s">
        <v>18</v>
      </c>
      <c r="D4" s="19" t="s">
        <v>60</v>
      </c>
      <c r="E4" s="19" t="s">
        <v>67</v>
      </c>
      <c r="F4" s="19" t="s">
        <v>67</v>
      </c>
      <c r="G4" s="19" t="s">
        <v>67</v>
      </c>
      <c r="H4" s="19" t="s">
        <v>179</v>
      </c>
      <c r="I4" s="19" t="s">
        <v>49</v>
      </c>
      <c r="J4" s="19" t="s">
        <v>51</v>
      </c>
      <c r="K4" s="19" t="s">
        <v>43</v>
      </c>
      <c r="L4" s="19" t="s">
        <v>44</v>
      </c>
      <c r="M4" s="19" t="s">
        <v>180</v>
      </c>
      <c r="N4" s="19" t="s">
        <v>181</v>
      </c>
      <c r="O4" s="19" t="s">
        <v>323</v>
      </c>
      <c r="P4" s="33">
        <v>40</v>
      </c>
      <c r="Q4" s="33">
        <v>16</v>
      </c>
      <c r="R4" s="33">
        <v>40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00"/>
  <sheetViews>
    <sheetView workbookViewId="0"/>
  </sheetViews>
  <sheetFormatPr defaultColWidth="12.625" defaultRowHeight="15" customHeight="1" x14ac:dyDescent="0.2"/>
  <cols>
    <col min="1" max="1" width="17.75" customWidth="1"/>
    <col min="2" max="2" width="13.5" customWidth="1"/>
    <col min="3" max="26" width="7.625" customWidth="1"/>
  </cols>
  <sheetData>
    <row r="1" spans="1:18" ht="45" x14ac:dyDescent="0.2">
      <c r="A1" s="28" t="s">
        <v>1</v>
      </c>
      <c r="B1" s="29" t="s">
        <v>2</v>
      </c>
      <c r="C1" s="29" t="s">
        <v>429</v>
      </c>
      <c r="D1" s="29" t="s">
        <v>430</v>
      </c>
      <c r="E1" s="29" t="s">
        <v>431</v>
      </c>
      <c r="F1" s="30" t="s">
        <v>432</v>
      </c>
      <c r="G1" s="30" t="s">
        <v>433</v>
      </c>
      <c r="H1" s="29" t="s">
        <v>4</v>
      </c>
      <c r="I1" s="29" t="s">
        <v>5</v>
      </c>
      <c r="J1" s="29" t="s">
        <v>6</v>
      </c>
      <c r="K1" s="29" t="s">
        <v>7</v>
      </c>
      <c r="L1" s="29" t="s">
        <v>8</v>
      </c>
      <c r="M1" s="29" t="s">
        <v>9</v>
      </c>
      <c r="N1" s="29" t="s">
        <v>10</v>
      </c>
      <c r="O1" s="29" t="s">
        <v>440</v>
      </c>
      <c r="P1" s="29" t="s">
        <v>435</v>
      </c>
      <c r="Q1" s="29" t="s">
        <v>13</v>
      </c>
      <c r="R1" s="31" t="s">
        <v>14</v>
      </c>
    </row>
    <row r="2" spans="1:18" ht="30" x14ac:dyDescent="0.25">
      <c r="A2" s="23" t="s">
        <v>229</v>
      </c>
      <c r="B2" s="23" t="s">
        <v>230</v>
      </c>
      <c r="C2" s="23" t="s">
        <v>67</v>
      </c>
      <c r="D2" s="23" t="s">
        <v>436</v>
      </c>
      <c r="E2" s="23" t="s">
        <v>436</v>
      </c>
      <c r="F2" s="23" t="s">
        <v>436</v>
      </c>
      <c r="G2" s="23" t="s">
        <v>437</v>
      </c>
      <c r="H2" s="23" t="s">
        <v>157</v>
      </c>
      <c r="I2" s="23" t="s">
        <v>232</v>
      </c>
      <c r="J2" s="23" t="s">
        <v>49</v>
      </c>
      <c r="K2" s="23" t="s">
        <v>233</v>
      </c>
      <c r="L2" s="23" t="s">
        <v>180</v>
      </c>
      <c r="M2" s="23" t="s">
        <v>234</v>
      </c>
      <c r="N2" s="23" t="s">
        <v>126</v>
      </c>
      <c r="O2" s="23" t="s">
        <v>321</v>
      </c>
      <c r="P2" s="32">
        <f>61+24</f>
        <v>85</v>
      </c>
      <c r="Q2" s="32">
        <v>61</v>
      </c>
      <c r="R2" s="32">
        <v>85</v>
      </c>
    </row>
    <row r="3" spans="1:18" x14ac:dyDescent="0.25">
      <c r="A3" s="34" t="s">
        <v>441</v>
      </c>
      <c r="B3" s="34" t="s">
        <v>442</v>
      </c>
      <c r="C3" s="34">
        <f t="shared" ref="C3:C4" si="0">(1/2)*100</f>
        <v>50</v>
      </c>
      <c r="D3" s="34">
        <f t="shared" ref="D3:D4" si="1">100-((9/11)*100)</f>
        <v>18.181818181818173</v>
      </c>
      <c r="E3" s="34">
        <f t="shared" ref="E3:E4" si="2">100-((9/15)*100)</f>
        <v>40</v>
      </c>
      <c r="F3" s="34">
        <f t="shared" ref="F3:F4" si="3">100-((9/16)*100)</f>
        <v>43.75</v>
      </c>
      <c r="G3" s="34">
        <v>0</v>
      </c>
      <c r="H3" s="34">
        <f t="shared" ref="H3:H4" si="4">100-((5/12)*100)</f>
        <v>58.333333333333329</v>
      </c>
      <c r="I3" s="34">
        <f>100-((6/13)*100)</f>
        <v>53.846153846153847</v>
      </c>
      <c r="J3" s="34">
        <f t="shared" ref="J3:J4" si="5">100-((1/5)*100)</f>
        <v>80</v>
      </c>
      <c r="K3" s="34">
        <f t="shared" ref="K3:K4" si="6">(100-((10/12)*100))</f>
        <v>16.666666666666657</v>
      </c>
      <c r="L3" s="34">
        <f t="shared" ref="L3:L4" si="7">100-((8/11)*100)</f>
        <v>27.272727272727266</v>
      </c>
      <c r="M3" s="34">
        <v>100</v>
      </c>
      <c r="N3" s="34">
        <v>100</v>
      </c>
      <c r="O3" s="34">
        <f>100-((61/119)*100)</f>
        <v>48.739495798319332</v>
      </c>
    </row>
    <row r="4" spans="1:18" x14ac:dyDescent="0.25">
      <c r="B4" s="34" t="s">
        <v>14</v>
      </c>
      <c r="C4" s="34">
        <f t="shared" si="0"/>
        <v>50</v>
      </c>
      <c r="D4" s="34">
        <f t="shared" si="1"/>
        <v>18.181818181818173</v>
      </c>
      <c r="E4" s="34">
        <f t="shared" si="2"/>
        <v>40</v>
      </c>
      <c r="F4" s="34">
        <f t="shared" si="3"/>
        <v>43.75</v>
      </c>
      <c r="G4" s="34">
        <v>0</v>
      </c>
      <c r="H4" s="34">
        <f t="shared" si="4"/>
        <v>58.333333333333329</v>
      </c>
      <c r="I4" s="34">
        <f>100-((11/13)*100)</f>
        <v>15.384615384615387</v>
      </c>
      <c r="J4" s="34">
        <f t="shared" si="5"/>
        <v>80</v>
      </c>
      <c r="K4" s="34">
        <f t="shared" si="6"/>
        <v>16.666666666666657</v>
      </c>
      <c r="L4" s="34">
        <f t="shared" si="7"/>
        <v>27.272727272727266</v>
      </c>
      <c r="M4" s="34">
        <v>0</v>
      </c>
      <c r="N4" s="34">
        <v>0</v>
      </c>
      <c r="O4" s="34">
        <f>100-(((61+24)/119)*100)</f>
        <v>28.571428571428569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Total Days</vt:lpstr>
      <vt:lpstr>Only AB</vt:lpstr>
      <vt:lpstr>AB + S</vt:lpstr>
      <vt:lpstr>Lowest 3 Attendance</vt:lpstr>
      <vt:lpstr>Sun Siyam 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Aimon Latheef</dc:creator>
  <cp:lastModifiedBy>ahmed.aimon</cp:lastModifiedBy>
  <dcterms:created xsi:type="dcterms:W3CDTF">2020-07-15T15:49:31Z</dcterms:created>
  <dcterms:modified xsi:type="dcterms:W3CDTF">2020-11-05T05:35:27Z</dcterms:modified>
</cp:coreProperties>
</file>